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6540" activeTab="0"/>
  </bookViews>
  <sheets>
    <sheet name="API Assay Result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<sst xmlns="http://schemas.openxmlformats.org/spreadsheetml/2006/main" count="32" uniqueCount="27">
  <si>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UCL</t>
  </si>
  <si>
    <t>UWL</t>
  </si>
  <si>
    <t>Overall mean Range</t>
  </si>
  <si>
    <t>Range</t>
  </si>
  <si>
    <t>Day</t>
  </si>
  <si>
    <t>LWL</t>
  </si>
  <si>
    <t>LCL</t>
  </si>
  <si>
    <t>Overall Mean</t>
  </si>
  <si>
    <t>Daily Means</t>
  </si>
  <si>
    <t>QC10</t>
  </si>
  <si>
    <t>QC9</t>
  </si>
  <si>
    <t>QC8</t>
  </si>
  <si>
    <t>QC7</t>
  </si>
  <si>
    <t>QC6</t>
  </si>
  <si>
    <t>QC5</t>
  </si>
  <si>
    <t>QC4</t>
  </si>
  <si>
    <t>QC3</t>
  </si>
  <si>
    <t>QC2</t>
  </si>
  <si>
    <t>QC1</t>
  </si>
  <si>
    <t>Xo+3Sxbar</t>
  </si>
  <si>
    <t>Xo+2Sxbar</t>
  </si>
  <si>
    <t>Xo-2Sxbar</t>
  </si>
  <si>
    <t>Xo-3Sxbar</t>
  </si>
  <si>
    <t>Original QC Data Set for API Assays for 20-Day Period</t>
  </si>
  <si>
    <t>StdDev Daily Range</t>
  </si>
  <si>
    <t>StdDev Daily Mean</t>
  </si>
  <si>
    <t>Overall Range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</si>
</sst>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444444"/>
      <name val="Arial"/>
      <family val="2"/>
    </font>
    <font>
      <sz val="14"/>
      <color rgb="FF444444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1" fillId="2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1" fillId="33" borderId="0" xfId="0" applyFont="1" applyFill="1" applyAlignment="1">
      <alignment horizontal="center"/>
    </xf>
    <xf numFmtId="164" fontId="42" fillId="34" borderId="0" xfId="0" applyNumberFormat="1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9" fillId="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left"/>
    </xf>
    <xf numFmtId="165" fontId="0" fillId="2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65"/>
          <c:w val="0.947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51565646"/>
        <c:axId val="61437631"/>
      </c:scatterChart>
      <c:valAx>
        <c:axId val="5156564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37631"/>
        <c:crosses val="autoZero"/>
        <c:crossBetween val="midCat"/>
        <c:dispUnits/>
      </c:val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65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931"/>
          <c:w val="0.832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155"/>
          <c:w val="0.983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16067768"/>
        <c:axId val="10392185"/>
      </c:scatterChart>
      <c:valAx>
        <c:axId val="160677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92185"/>
        <c:crosses val="autoZero"/>
        <c:crossBetween val="midCat"/>
        <c:dispUnits/>
      </c:valAx>
      <c:valAx>
        <c:axId val="10392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677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90775"/>
          <c:w val="0.571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2"/>
          <c:w val="0.98325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208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5"/>
          <c:y val="0.90425"/>
          <c:w val="0.56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781"/>
        <c:crosses val="autoZero"/>
        <c:crossBetween val="midCat"/>
        <c:dispUnits/>
      </c:val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101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4687030"/>
        <c:axId val="42183271"/>
      </c:scatterChart>
      <c:valAx>
        <c:axId val="468703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83271"/>
        <c:crosses val="autoZero"/>
        <c:crossBetween val="midCat"/>
        <c:dispUnits/>
      </c:val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70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44105120"/>
        <c:axId val="61401761"/>
      </c:scatterChart>
      <c:valAx>
        <c:axId val="4410512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01761"/>
        <c:crosses val="autoZero"/>
        <c:crossBetween val="midCat"/>
        <c:dispUnits/>
      </c:val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051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666750</xdr:colOff>
      <xdr:row>28</xdr:row>
      <xdr:rowOff>161925</xdr:rowOff>
    </xdr:from>
    <xdr:to>
      <xdr:col>18</xdr:col>
      <xdr:colOff>704850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9782175" y="6438900"/>
        <a:ext cx="6343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657225</xdr:colOff>
      <xdr:row>9</xdr:row>
      <xdr:rowOff>142875</xdr:rowOff>
    </xdr:from>
    <xdr:to>
      <xdr:col>23</xdr:col>
      <xdr:colOff>590550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6078200" y="2133600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590550</xdr:colOff>
      <xdr:row>8</xdr:row>
      <xdr:rowOff>152400</xdr:rowOff>
    </xdr:from>
    <xdr:to>
      <xdr:col>25</xdr:col>
      <xdr:colOff>28575</xdr:colOff>
      <xdr:row>20</xdr:row>
      <xdr:rowOff>85725</xdr:rowOff>
    </xdr:to>
    <xdr:graphicFrame>
      <xdr:nvGraphicFramePr>
        <xdr:cNvPr id="3" name="Chart 4"/>
        <xdr:cNvGraphicFramePr/>
      </xdr:nvGraphicFramePr>
      <xdr:xfrm>
        <a:off x="17726025" y="1914525"/>
        <a:ext cx="45720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27</xdr:col>
      <xdr:colOff>238125</xdr:colOff>
      <xdr:row>46</xdr:row>
      <xdr:rowOff>123825</xdr:rowOff>
    </xdr:to>
    <xdr:graphicFrame>
      <xdr:nvGraphicFramePr>
        <xdr:cNvPr id="4" name="Chart 5"/>
        <xdr:cNvGraphicFramePr/>
      </xdr:nvGraphicFramePr>
      <xdr:xfrm>
        <a:off x="17964150" y="6477000"/>
        <a:ext cx="633412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26</xdr:col>
      <xdr:colOff>238125</xdr:colOff>
      <xdr:row>46</xdr:row>
      <xdr:rowOff>123825</xdr:rowOff>
    </xdr:to>
    <xdr:graphicFrame>
      <xdr:nvGraphicFramePr>
        <xdr:cNvPr id="5" name="Chart 6"/>
        <xdr:cNvGraphicFramePr/>
      </xdr:nvGraphicFramePr>
      <xdr:xfrm>
        <a:off x="17135475" y="6477000"/>
        <a:ext cx="633412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27</xdr:col>
      <xdr:colOff>238125</xdr:colOff>
      <xdr:row>48</xdr:row>
      <xdr:rowOff>123825</xdr:rowOff>
    </xdr:to>
    <xdr:graphicFrame>
      <xdr:nvGraphicFramePr>
        <xdr:cNvPr id="6" name="Chart 7"/>
        <xdr:cNvGraphicFramePr/>
      </xdr:nvGraphicFramePr>
      <xdr:xfrm>
        <a:off x="17964150" y="6877050"/>
        <a:ext cx="633412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125" zoomScaleNormal="125" zoomScalePageLayoutView="0" workbookViewId="0" topLeftCell="A1">
      <selection activeCell="U32" sqref="U32"/>
    </sheetView>
  </sheetViews>
  <sheetFormatPr defaultColWidth="11.00390625" defaultRowHeight="15.75"/>
  <cols>
    <col min="1" max="13" width="10.875" style="1" customWidth="1"/>
    <col min="14" max="14" width="16.50390625" style="1" customWidth="1"/>
    <col min="15" max="15" width="10.875" style="1" customWidth="1"/>
    <col min="16" max="17" width="11.00390625" style="1" bestFit="1" customWidth="1"/>
    <col min="18" max="19" width="11.625" style="1" bestFit="1" customWidth="1"/>
    <col min="20" max="22" width="10.875" style="1" customWidth="1"/>
    <col min="23" max="23" width="16.625" style="1" customWidth="1"/>
    <col min="24" max="24" width="16.375" style="1" customWidth="1"/>
    <col min="25" max="26" width="12.625" style="1" bestFit="1" customWidth="1"/>
    <col min="27" max="16384" width="10.875" style="1" customWidth="1"/>
  </cols>
  <sheetData>
    <row r="1" spans="14:23" ht="15.75">
      <c r="N1" s="11" t="s">
        <v>7</v>
      </c>
      <c r="W1" s="9" t="s">
        <v>26</v>
      </c>
    </row>
    <row r="2" spans="14:23" ht="15.75">
      <c r="N2" s="5">
        <f>AVERAGE(N7:N26)</f>
        <v>100.78899999999999</v>
      </c>
      <c r="W2" s="2">
        <f>AVERAGE(W7:W26)</f>
        <v>17.939999999999998</v>
      </c>
    </row>
    <row r="3" spans="14:23" ht="15.75">
      <c r="N3" s="11" t="s">
        <v>25</v>
      </c>
      <c r="W3" s="9" t="s">
        <v>24</v>
      </c>
    </row>
    <row r="4" spans="14:23" ht="15.75">
      <c r="N4" s="11">
        <f>STDEV(N7:N26)</f>
        <v>1.652847304056338</v>
      </c>
      <c r="W4" s="16">
        <f>STDEV(W7:W26)</f>
        <v>3.665830845725653</v>
      </c>
    </row>
    <row r="5" spans="1:19" ht="24">
      <c r="A5" s="15" t="s">
        <v>23</v>
      </c>
      <c r="B5" s="14"/>
      <c r="C5" s="14"/>
      <c r="D5" s="14"/>
      <c r="E5" s="14"/>
      <c r="F5" s="14"/>
      <c r="P5" s="11" t="s">
        <v>22</v>
      </c>
      <c r="Q5" s="11" t="s">
        <v>21</v>
      </c>
      <c r="R5" s="11" t="s">
        <v>20</v>
      </c>
      <c r="S5" s="11" t="s">
        <v>19</v>
      </c>
    </row>
    <row r="6" spans="1:26" ht="15.75">
      <c r="A6" s="13" t="s">
        <v>4</v>
      </c>
      <c r="B6" s="13" t="s">
        <v>18</v>
      </c>
      <c r="C6" s="13" t="s">
        <v>17</v>
      </c>
      <c r="D6" s="13" t="s">
        <v>16</v>
      </c>
      <c r="E6" s="13" t="s">
        <v>15</v>
      </c>
      <c r="F6" s="13" t="s">
        <v>14</v>
      </c>
      <c r="G6" s="13" t="s">
        <v>13</v>
      </c>
      <c r="H6" s="13" t="s">
        <v>12</v>
      </c>
      <c r="I6" s="13" t="s">
        <v>11</v>
      </c>
      <c r="J6" s="13" t="s">
        <v>10</v>
      </c>
      <c r="K6" s="13" t="s">
        <v>9</v>
      </c>
      <c r="M6" s="12" t="s">
        <v>4</v>
      </c>
      <c r="N6" s="11" t="s">
        <v>8</v>
      </c>
      <c r="O6" s="11" t="s">
        <v>7</v>
      </c>
      <c r="P6" s="11" t="s">
        <v>6</v>
      </c>
      <c r="Q6" s="11" t="s">
        <v>5</v>
      </c>
      <c r="R6" s="11" t="s">
        <v>1</v>
      </c>
      <c r="S6" s="11" t="s">
        <v>0</v>
      </c>
      <c r="V6" s="10" t="s">
        <v>4</v>
      </c>
      <c r="W6" s="9" t="s">
        <v>3</v>
      </c>
      <c r="X6" s="9" t="s">
        <v>2</v>
      </c>
      <c r="Y6" s="9" t="s">
        <v>1</v>
      </c>
      <c r="Z6" s="9" t="s">
        <v>0</v>
      </c>
    </row>
    <row r="7" spans="1:26" ht="18">
      <c r="A7" s="8">
        <v>1</v>
      </c>
      <c r="B7" s="7">
        <v>98.3</v>
      </c>
      <c r="C7" s="7">
        <v>102.5</v>
      </c>
      <c r="D7" s="7">
        <v>108.7</v>
      </c>
      <c r="E7" s="7">
        <v>103.5</v>
      </c>
      <c r="F7" s="7">
        <v>96.9</v>
      </c>
      <c r="G7" s="7">
        <v>100.4</v>
      </c>
      <c r="H7" s="7">
        <v>106</v>
      </c>
      <c r="I7" s="7">
        <v>100.6</v>
      </c>
      <c r="J7" s="7">
        <v>93.8</v>
      </c>
      <c r="K7" s="7">
        <v>94</v>
      </c>
      <c r="M7" s="6">
        <v>1</v>
      </c>
      <c r="N7" s="5">
        <f>AVERAGE(B7:K7)</f>
        <v>100.47</v>
      </c>
      <c r="O7" s="5">
        <f>+N$2</f>
        <v>100.78899999999999</v>
      </c>
      <c r="P7" s="5">
        <f>O7-3*N$4</f>
        <v>95.83045808783098</v>
      </c>
      <c r="Q7" s="5">
        <f>O7-2*N$4</f>
        <v>97.48330539188731</v>
      </c>
      <c r="R7" s="5">
        <f>O7+2*N$4</f>
        <v>104.09469460811266</v>
      </c>
      <c r="S7" s="5">
        <f>O7+3*N$4</f>
        <v>105.747541912169</v>
      </c>
      <c r="V7" s="4">
        <v>1</v>
      </c>
      <c r="W7" s="3">
        <f>MAX(B7:K7)-MIN(B7:K7)</f>
        <v>14.900000000000006</v>
      </c>
      <c r="X7" s="2">
        <f>+W$2</f>
        <v>17.939999999999998</v>
      </c>
      <c r="Y7" s="2">
        <f>X7+2*W$4</f>
        <v>25.271661691451303</v>
      </c>
      <c r="Z7" s="2">
        <f>X7+3*W$4</f>
        <v>28.937492537176958</v>
      </c>
    </row>
    <row r="8" spans="1:26" ht="18">
      <c r="A8" s="8">
        <v>2</v>
      </c>
      <c r="B8" s="7">
        <v>102.9</v>
      </c>
      <c r="C8" s="7">
        <v>98.7</v>
      </c>
      <c r="D8" s="7">
        <v>101.7</v>
      </c>
      <c r="E8" s="7">
        <v>96.4</v>
      </c>
      <c r="F8" s="7">
        <v>103.2</v>
      </c>
      <c r="G8" s="7">
        <v>96.9</v>
      </c>
      <c r="H8" s="7">
        <v>113</v>
      </c>
      <c r="I8" s="7">
        <v>103.5</v>
      </c>
      <c r="J8" s="7">
        <v>96.2</v>
      </c>
      <c r="K8" s="7">
        <v>104.5</v>
      </c>
      <c r="M8" s="6">
        <v>2</v>
      </c>
      <c r="N8" s="5">
        <f>AVERAGE(B8:K8)</f>
        <v>101.70000000000002</v>
      </c>
      <c r="O8" s="5">
        <f>+N$2</f>
        <v>100.78899999999999</v>
      </c>
      <c r="P8" s="5">
        <f>O8-3*N$4</f>
        <v>95.83045808783098</v>
      </c>
      <c r="Q8" s="5">
        <f>O8-2*N$4</f>
        <v>97.48330539188731</v>
      </c>
      <c r="R8" s="5">
        <f>O8+2*N$4</f>
        <v>104.09469460811266</v>
      </c>
      <c r="S8" s="5">
        <f>O8+3*N$4</f>
        <v>105.747541912169</v>
      </c>
      <c r="V8" s="4">
        <v>2</v>
      </c>
      <c r="W8" s="3">
        <f>MAX(B8:K8)-MIN(B8:K8)</f>
        <v>16.799999999999997</v>
      </c>
      <c r="X8" s="2">
        <f>+W$2</f>
        <v>17.939999999999998</v>
      </c>
      <c r="Y8" s="2">
        <f>X8+2*W$4</f>
        <v>25.271661691451303</v>
      </c>
      <c r="Z8" s="2">
        <f>X8+3*W$4</f>
        <v>28.937492537176958</v>
      </c>
    </row>
    <row r="9" spans="1:26" ht="18">
      <c r="A9" s="8">
        <v>3</v>
      </c>
      <c r="B9" s="7">
        <v>109.7</v>
      </c>
      <c r="C9" s="7">
        <v>93.8</v>
      </c>
      <c r="D9" s="7">
        <v>107</v>
      </c>
      <c r="E9" s="7">
        <v>100.2</v>
      </c>
      <c r="F9" s="7">
        <v>104.2</v>
      </c>
      <c r="G9" s="7">
        <v>100.6</v>
      </c>
      <c r="H9" s="7">
        <v>99.3</v>
      </c>
      <c r="I9" s="7">
        <v>104.4</v>
      </c>
      <c r="J9" s="7">
        <v>103.4</v>
      </c>
      <c r="K9" s="7">
        <v>94.5</v>
      </c>
      <c r="M9" s="6">
        <v>3</v>
      </c>
      <c r="N9" s="5">
        <f>AVERAGE(B9:K9)</f>
        <v>101.71</v>
      </c>
      <c r="O9" s="5">
        <f>+N$2</f>
        <v>100.78899999999999</v>
      </c>
      <c r="P9" s="5">
        <f>O9-3*N$4</f>
        <v>95.83045808783098</v>
      </c>
      <c r="Q9" s="5">
        <f>O9-2*N$4</f>
        <v>97.48330539188731</v>
      </c>
      <c r="R9" s="5">
        <f>O9+2*N$4</f>
        <v>104.09469460811266</v>
      </c>
      <c r="S9" s="5">
        <f>O9+3*N$4</f>
        <v>105.747541912169</v>
      </c>
      <c r="V9" s="4">
        <v>3</v>
      </c>
      <c r="W9" s="3">
        <f>MAX(B9:K9)-MIN(B9:K9)</f>
        <v>15.900000000000006</v>
      </c>
      <c r="X9" s="2">
        <f>+W$2</f>
        <v>17.939999999999998</v>
      </c>
      <c r="Y9" s="2">
        <f>X9+2*W$4</f>
        <v>25.271661691451303</v>
      </c>
      <c r="Z9" s="2">
        <f>X9+3*W$4</f>
        <v>28.937492537176958</v>
      </c>
    </row>
    <row r="10" spans="1:26" ht="18">
      <c r="A10" s="8">
        <v>4</v>
      </c>
      <c r="B10" s="7">
        <v>101.2</v>
      </c>
      <c r="C10" s="7">
        <v>103.1</v>
      </c>
      <c r="D10" s="7">
        <v>98.4</v>
      </c>
      <c r="E10" s="7">
        <v>101.5</v>
      </c>
      <c r="F10" s="7">
        <v>99.1</v>
      </c>
      <c r="G10" s="7">
        <v>95.7</v>
      </c>
      <c r="H10" s="7">
        <v>112.9</v>
      </c>
      <c r="I10" s="7">
        <v>106.2</v>
      </c>
      <c r="J10" s="7">
        <v>91.6</v>
      </c>
      <c r="K10" s="7">
        <v>96.9</v>
      </c>
      <c r="M10" s="6">
        <v>4</v>
      </c>
      <c r="N10" s="5">
        <f>AVERAGE(B10:K10)</f>
        <v>100.66000000000001</v>
      </c>
      <c r="O10" s="5">
        <f>+N$2</f>
        <v>100.78899999999999</v>
      </c>
      <c r="P10" s="5">
        <f>O10-3*N$4</f>
        <v>95.83045808783098</v>
      </c>
      <c r="Q10" s="5">
        <f>O10-2*N$4</f>
        <v>97.48330539188731</v>
      </c>
      <c r="R10" s="5">
        <f>O10+2*N$4</f>
        <v>104.09469460811266</v>
      </c>
      <c r="S10" s="5">
        <f>O10+3*N$4</f>
        <v>105.747541912169</v>
      </c>
      <c r="V10" s="4">
        <v>4</v>
      </c>
      <c r="W10" s="3">
        <f>MAX(B10:K10)-MIN(B10:K10)</f>
        <v>21.30000000000001</v>
      </c>
      <c r="X10" s="2">
        <f>+W$2</f>
        <v>17.939999999999998</v>
      </c>
      <c r="Y10" s="2">
        <f>X10+2*W$4</f>
        <v>25.271661691451303</v>
      </c>
      <c r="Z10" s="2">
        <f>X10+3*W$4</f>
        <v>28.937492537176958</v>
      </c>
    </row>
    <row r="11" spans="1:26" ht="18">
      <c r="A11" s="8">
        <v>5</v>
      </c>
      <c r="B11" s="7">
        <v>98.3</v>
      </c>
      <c r="C11" s="7">
        <v>105.4</v>
      </c>
      <c r="D11" s="7">
        <v>94.2</v>
      </c>
      <c r="E11" s="7">
        <v>103.9</v>
      </c>
      <c r="F11" s="7">
        <v>106.4</v>
      </c>
      <c r="G11" s="7">
        <v>99.9</v>
      </c>
      <c r="H11" s="7">
        <v>103.2</v>
      </c>
      <c r="I11" s="7">
        <v>113</v>
      </c>
      <c r="J11" s="7">
        <v>109.7</v>
      </c>
      <c r="K11" s="7">
        <v>94.7</v>
      </c>
      <c r="M11" s="6">
        <v>5</v>
      </c>
      <c r="N11" s="5">
        <f>AVERAGE(B11:K11)</f>
        <v>102.87</v>
      </c>
      <c r="O11" s="5">
        <f>+N$2</f>
        <v>100.78899999999999</v>
      </c>
      <c r="P11" s="5">
        <f>O11-3*N$4</f>
        <v>95.83045808783098</v>
      </c>
      <c r="Q11" s="5">
        <f>O11-2*N$4</f>
        <v>97.48330539188731</v>
      </c>
      <c r="R11" s="5">
        <f>O11+2*N$4</f>
        <v>104.09469460811266</v>
      </c>
      <c r="S11" s="5">
        <f>O11+3*N$4</f>
        <v>105.747541912169</v>
      </c>
      <c r="V11" s="4">
        <v>5</v>
      </c>
      <c r="W11" s="3">
        <f>MAX(B11:K11)-MIN(B11:K11)</f>
        <v>18.799999999999997</v>
      </c>
      <c r="X11" s="2">
        <f>+W$2</f>
        <v>17.939999999999998</v>
      </c>
      <c r="Y11" s="2">
        <f>X11+2*W$4</f>
        <v>25.271661691451303</v>
      </c>
      <c r="Z11" s="2">
        <f>X11+3*W$4</f>
        <v>28.937492537176958</v>
      </c>
    </row>
    <row r="12" spans="1:26" ht="18">
      <c r="A12" s="8">
        <v>6</v>
      </c>
      <c r="B12" s="7">
        <v>100.3</v>
      </c>
      <c r="C12" s="7">
        <v>106</v>
      </c>
      <c r="D12" s="7">
        <v>100.5</v>
      </c>
      <c r="E12" s="7">
        <v>100.7</v>
      </c>
      <c r="F12" s="7">
        <v>109</v>
      </c>
      <c r="G12" s="7">
        <v>91.9</v>
      </c>
      <c r="H12" s="7">
        <v>91.4</v>
      </c>
      <c r="I12" s="7">
        <v>91.3</v>
      </c>
      <c r="J12" s="7">
        <v>97.7</v>
      </c>
      <c r="K12" s="7">
        <v>105.6</v>
      </c>
      <c r="M12" s="6">
        <v>6</v>
      </c>
      <c r="N12" s="5">
        <f>AVERAGE(B12:K12)</f>
        <v>99.44</v>
      </c>
      <c r="O12" s="5">
        <f>+N$2</f>
        <v>100.78899999999999</v>
      </c>
      <c r="P12" s="5">
        <f>O12-3*N$4</f>
        <v>95.83045808783098</v>
      </c>
      <c r="Q12" s="5">
        <f>O12-2*N$4</f>
        <v>97.48330539188731</v>
      </c>
      <c r="R12" s="5">
        <f>O12+2*N$4</f>
        <v>104.09469460811266</v>
      </c>
      <c r="S12" s="5">
        <f>O12+3*N$4</f>
        <v>105.747541912169</v>
      </c>
      <c r="V12" s="4">
        <v>6</v>
      </c>
      <c r="W12" s="3">
        <f>MAX(B12:K12)-MIN(B12:K12)</f>
        <v>17.700000000000003</v>
      </c>
      <c r="X12" s="2">
        <f>+W$2</f>
        <v>17.939999999999998</v>
      </c>
      <c r="Y12" s="2">
        <f>X12+2*W$4</f>
        <v>25.271661691451303</v>
      </c>
      <c r="Z12" s="2">
        <f>X12+3*W$4</f>
        <v>28.937492537176958</v>
      </c>
    </row>
    <row r="13" spans="1:26" ht="18">
      <c r="A13" s="8">
        <v>7</v>
      </c>
      <c r="B13" s="7">
        <v>105.8</v>
      </c>
      <c r="C13" s="7">
        <v>96.2</v>
      </c>
      <c r="D13" s="7">
        <v>108.9</v>
      </c>
      <c r="E13" s="7">
        <v>101.6</v>
      </c>
      <c r="F13" s="7">
        <v>109.6</v>
      </c>
      <c r="G13" s="7">
        <v>101.9</v>
      </c>
      <c r="H13" s="7">
        <v>95.2</v>
      </c>
      <c r="I13" s="7">
        <v>107</v>
      </c>
      <c r="J13" s="7">
        <v>107</v>
      </c>
      <c r="K13" s="7">
        <v>103.1</v>
      </c>
      <c r="M13" s="6">
        <v>7</v>
      </c>
      <c r="N13" s="5">
        <f>AVERAGE(B13:K13)</f>
        <v>103.63</v>
      </c>
      <c r="O13" s="5">
        <f>+N$2</f>
        <v>100.78899999999999</v>
      </c>
      <c r="P13" s="5">
        <f>O13-3*N$4</f>
        <v>95.83045808783098</v>
      </c>
      <c r="Q13" s="5">
        <f>O13-2*N$4</f>
        <v>97.48330539188731</v>
      </c>
      <c r="R13" s="5">
        <f>O13+2*N$4</f>
        <v>104.09469460811266</v>
      </c>
      <c r="S13" s="5">
        <f>O13+3*N$4</f>
        <v>105.747541912169</v>
      </c>
      <c r="V13" s="4">
        <v>7</v>
      </c>
      <c r="W13" s="3">
        <f>MAX(B13:K13)-MIN(B13:K13)</f>
        <v>14.399999999999991</v>
      </c>
      <c r="X13" s="2">
        <f>+W$2</f>
        <v>17.939999999999998</v>
      </c>
      <c r="Y13" s="2">
        <f>X13+2*W$4</f>
        <v>25.271661691451303</v>
      </c>
      <c r="Z13" s="2">
        <f>X13+3*W$4</f>
        <v>28.937492537176958</v>
      </c>
    </row>
    <row r="14" spans="1:26" ht="18">
      <c r="A14" s="8">
        <v>8</v>
      </c>
      <c r="B14" s="7">
        <v>100.5</v>
      </c>
      <c r="C14" s="7">
        <v>94.9</v>
      </c>
      <c r="D14" s="7">
        <v>96.1</v>
      </c>
      <c r="E14" s="7">
        <v>96</v>
      </c>
      <c r="F14" s="7">
        <v>95.7</v>
      </c>
      <c r="G14" s="7">
        <v>100.5</v>
      </c>
      <c r="H14" s="7">
        <v>86.9</v>
      </c>
      <c r="I14" s="7">
        <v>96.5</v>
      </c>
      <c r="J14" s="7">
        <v>100.2</v>
      </c>
      <c r="K14" s="7">
        <v>106.6</v>
      </c>
      <c r="M14" s="6">
        <v>8</v>
      </c>
      <c r="N14" s="5">
        <f>AVERAGE(B14:K14)</f>
        <v>97.39000000000001</v>
      </c>
      <c r="O14" s="5">
        <f>+N$2</f>
        <v>100.78899999999999</v>
      </c>
      <c r="P14" s="5">
        <f>O14-3*N$4</f>
        <v>95.83045808783098</v>
      </c>
      <c r="Q14" s="5">
        <f>O14-2*N$4</f>
        <v>97.48330539188731</v>
      </c>
      <c r="R14" s="5">
        <f>O14+2*N$4</f>
        <v>104.09469460811266</v>
      </c>
      <c r="S14" s="5">
        <f>O14+3*N$4</f>
        <v>105.747541912169</v>
      </c>
      <c r="V14" s="4">
        <v>8</v>
      </c>
      <c r="W14" s="3">
        <f>MAX(B14:K14)-MIN(B14:K14)</f>
        <v>19.69999999999999</v>
      </c>
      <c r="X14" s="2">
        <f>+W$2</f>
        <v>17.939999999999998</v>
      </c>
      <c r="Y14" s="2">
        <f>X14+2*W$4</f>
        <v>25.271661691451303</v>
      </c>
      <c r="Z14" s="2">
        <f>X14+3*W$4</f>
        <v>28.937492537176958</v>
      </c>
    </row>
    <row r="15" spans="1:26" ht="18">
      <c r="A15" s="8">
        <v>9</v>
      </c>
      <c r="B15" s="7">
        <v>91.6</v>
      </c>
      <c r="C15" s="7">
        <v>91.4</v>
      </c>
      <c r="D15" s="7">
        <v>91.3</v>
      </c>
      <c r="E15" s="7">
        <v>97.7</v>
      </c>
      <c r="F15" s="7">
        <v>105.6</v>
      </c>
      <c r="G15" s="7">
        <v>100.7</v>
      </c>
      <c r="H15" s="7">
        <v>107.5</v>
      </c>
      <c r="I15" s="7">
        <v>96.5</v>
      </c>
      <c r="J15" s="7">
        <v>104.2</v>
      </c>
      <c r="K15" s="7">
        <v>107.8</v>
      </c>
      <c r="M15" s="6">
        <v>9</v>
      </c>
      <c r="N15" s="5">
        <f>AVERAGE(B15:K15)</f>
        <v>99.43</v>
      </c>
      <c r="O15" s="5">
        <f>+N$2</f>
        <v>100.78899999999999</v>
      </c>
      <c r="P15" s="5">
        <f>O15-3*N$4</f>
        <v>95.83045808783098</v>
      </c>
      <c r="Q15" s="5">
        <f>O15-2*N$4</f>
        <v>97.48330539188731</v>
      </c>
      <c r="R15" s="5">
        <f>O15+2*N$4</f>
        <v>104.09469460811266</v>
      </c>
      <c r="S15" s="5">
        <f>O15+3*N$4</f>
        <v>105.747541912169</v>
      </c>
      <c r="V15" s="4">
        <v>9</v>
      </c>
      <c r="W15" s="3">
        <f>MAX(B15:K15)-MIN(B15:K15)</f>
        <v>16.5</v>
      </c>
      <c r="X15" s="2">
        <f>+W$2</f>
        <v>17.939999999999998</v>
      </c>
      <c r="Y15" s="2">
        <f>X15+2*W$4</f>
        <v>25.271661691451303</v>
      </c>
      <c r="Z15" s="2">
        <f>X15+3*W$4</f>
        <v>28.937492537176958</v>
      </c>
    </row>
    <row r="16" spans="1:26" ht="18">
      <c r="A16" s="8">
        <v>10</v>
      </c>
      <c r="B16" s="7">
        <v>106</v>
      </c>
      <c r="C16" s="7">
        <v>96.5</v>
      </c>
      <c r="D16" s="7">
        <v>90.4</v>
      </c>
      <c r="E16" s="7">
        <v>102.7</v>
      </c>
      <c r="F16" s="7">
        <v>96.2</v>
      </c>
      <c r="G16" s="7">
        <v>109</v>
      </c>
      <c r="H16" s="7">
        <v>104.5</v>
      </c>
      <c r="I16" s="7">
        <v>106</v>
      </c>
      <c r="J16" s="7">
        <v>100.6</v>
      </c>
      <c r="K16" s="7">
        <v>105</v>
      </c>
      <c r="M16" s="6">
        <v>10</v>
      </c>
      <c r="N16" s="5">
        <f>AVERAGE(B16:K16)</f>
        <v>101.69</v>
      </c>
      <c r="O16" s="5">
        <f>+N$2</f>
        <v>100.78899999999999</v>
      </c>
      <c r="P16" s="5">
        <f>O16-3*N$4</f>
        <v>95.83045808783098</v>
      </c>
      <c r="Q16" s="5">
        <f>O16-2*N$4</f>
        <v>97.48330539188731</v>
      </c>
      <c r="R16" s="5">
        <f>O16+2*N$4</f>
        <v>104.09469460811266</v>
      </c>
      <c r="S16" s="5">
        <f>O16+3*N$4</f>
        <v>105.747541912169</v>
      </c>
      <c r="V16" s="4">
        <v>10</v>
      </c>
      <c r="W16" s="3">
        <f>MAX(B16:K16)-MIN(B16:K16)</f>
        <v>18.599999999999994</v>
      </c>
      <c r="X16" s="2">
        <f>+W$2</f>
        <v>17.939999999999998</v>
      </c>
      <c r="Y16" s="2">
        <f>X16+2*W$4</f>
        <v>25.271661691451303</v>
      </c>
      <c r="Z16" s="2">
        <f>X16+3*W$4</f>
        <v>28.937492537176958</v>
      </c>
    </row>
    <row r="17" spans="1:26" ht="18">
      <c r="A17" s="8">
        <v>11</v>
      </c>
      <c r="B17" s="7">
        <v>100.5</v>
      </c>
      <c r="C17" s="7">
        <v>96.5</v>
      </c>
      <c r="D17" s="7">
        <v>93.8</v>
      </c>
      <c r="E17" s="7">
        <v>94</v>
      </c>
      <c r="F17" s="7">
        <v>101.7</v>
      </c>
      <c r="G17" s="7">
        <v>91.9</v>
      </c>
      <c r="H17" s="7">
        <v>104.6</v>
      </c>
      <c r="I17" s="7">
        <v>109.6</v>
      </c>
      <c r="J17" s="7">
        <v>99.3</v>
      </c>
      <c r="K17" s="7">
        <v>99</v>
      </c>
      <c r="M17" s="6">
        <v>11</v>
      </c>
      <c r="N17" s="5">
        <f>AVERAGE(B17:K17)</f>
        <v>99.09</v>
      </c>
      <c r="O17" s="5">
        <f>+N$2</f>
        <v>100.78899999999999</v>
      </c>
      <c r="P17" s="5">
        <f>O17-3*N$4</f>
        <v>95.83045808783098</v>
      </c>
      <c r="Q17" s="5">
        <f>O17-2*N$4</f>
        <v>97.48330539188731</v>
      </c>
      <c r="R17" s="5">
        <f>O17+2*N$4</f>
        <v>104.09469460811266</v>
      </c>
      <c r="S17" s="5">
        <f>O17+3*N$4</f>
        <v>105.747541912169</v>
      </c>
      <c r="V17" s="4">
        <v>11</v>
      </c>
      <c r="W17" s="3">
        <f>MAX(B17:K17)-MIN(B17:K17)</f>
        <v>17.69999999999999</v>
      </c>
      <c r="X17" s="2">
        <f>+W$2</f>
        <v>17.939999999999998</v>
      </c>
      <c r="Y17" s="2">
        <f>X17+2*W$4</f>
        <v>25.271661691451303</v>
      </c>
      <c r="Z17" s="2">
        <f>X17+3*W$4</f>
        <v>28.937492537176958</v>
      </c>
    </row>
    <row r="18" spans="1:26" ht="18">
      <c r="A18" s="8">
        <v>12</v>
      </c>
      <c r="B18" s="7">
        <v>100.7</v>
      </c>
      <c r="C18" s="7">
        <v>111.6</v>
      </c>
      <c r="D18" s="7">
        <v>102.9</v>
      </c>
      <c r="E18" s="7">
        <v>104.5</v>
      </c>
      <c r="F18" s="7">
        <v>96.4</v>
      </c>
      <c r="G18" s="7">
        <v>91.4</v>
      </c>
      <c r="H18" s="7">
        <v>101.5</v>
      </c>
      <c r="I18" s="7">
        <v>99.1</v>
      </c>
      <c r="J18" s="7">
        <v>95.7</v>
      </c>
      <c r="K18" s="7">
        <v>112.9</v>
      </c>
      <c r="M18" s="6">
        <v>12</v>
      </c>
      <c r="N18" s="5">
        <f>AVERAGE(B18:K18)</f>
        <v>101.67</v>
      </c>
      <c r="O18" s="5">
        <f>+N$2</f>
        <v>100.78899999999999</v>
      </c>
      <c r="P18" s="5">
        <f>O18-3*N$4</f>
        <v>95.83045808783098</v>
      </c>
      <c r="Q18" s="5">
        <f>O18-2*N$4</f>
        <v>97.48330539188731</v>
      </c>
      <c r="R18" s="5">
        <f>O18+2*N$4</f>
        <v>104.09469460811266</v>
      </c>
      <c r="S18" s="5">
        <f>O18+3*N$4</f>
        <v>105.747541912169</v>
      </c>
      <c r="V18" s="4">
        <v>12</v>
      </c>
      <c r="W18" s="3">
        <f>MAX(B18:K18)-MIN(B18:K18)</f>
        <v>21.5</v>
      </c>
      <c r="X18" s="2">
        <f>+W$2</f>
        <v>17.939999999999998</v>
      </c>
      <c r="Y18" s="2">
        <f>X18+2*W$4</f>
        <v>25.271661691451303</v>
      </c>
      <c r="Z18" s="2">
        <f>X18+3*W$4</f>
        <v>28.937492537176958</v>
      </c>
    </row>
    <row r="19" spans="1:26" ht="18">
      <c r="A19" s="8">
        <v>13</v>
      </c>
      <c r="B19" s="7">
        <v>109</v>
      </c>
      <c r="C19" s="7">
        <v>96.4</v>
      </c>
      <c r="D19" s="7">
        <v>106.2</v>
      </c>
      <c r="E19" s="7">
        <v>107.5</v>
      </c>
      <c r="F19" s="7">
        <v>103.2</v>
      </c>
      <c r="G19" s="7">
        <v>91.3</v>
      </c>
      <c r="H19" s="7">
        <v>99</v>
      </c>
      <c r="I19" s="7">
        <v>99.1</v>
      </c>
      <c r="J19" s="7">
        <v>90.4</v>
      </c>
      <c r="K19" s="7">
        <v>106.1</v>
      </c>
      <c r="M19" s="6">
        <v>13</v>
      </c>
      <c r="N19" s="5">
        <f>AVERAGE(B19:K19)</f>
        <v>100.82000000000001</v>
      </c>
      <c r="O19" s="5">
        <f>+N$2</f>
        <v>100.78899999999999</v>
      </c>
      <c r="P19" s="5">
        <f>O19-3*N$4</f>
        <v>95.83045808783098</v>
      </c>
      <c r="Q19" s="5">
        <f>O19-2*N$4</f>
        <v>97.48330539188731</v>
      </c>
      <c r="R19" s="5">
        <f>O19+2*N$4</f>
        <v>104.09469460811266</v>
      </c>
      <c r="S19" s="5">
        <f>O19+3*N$4</f>
        <v>105.747541912169</v>
      </c>
      <c r="V19" s="4">
        <v>13</v>
      </c>
      <c r="W19" s="3">
        <f>MAX(B19:K19)-MIN(B19:K19)</f>
        <v>18.599999999999994</v>
      </c>
      <c r="X19" s="2">
        <f>+W$2</f>
        <v>17.939999999999998</v>
      </c>
      <c r="Y19" s="2">
        <f>X19+2*W$4</f>
        <v>25.271661691451303</v>
      </c>
      <c r="Z19" s="2">
        <f>X19+3*W$4</f>
        <v>28.937492537176958</v>
      </c>
    </row>
    <row r="20" spans="1:26" ht="18">
      <c r="A20" s="8">
        <v>14</v>
      </c>
      <c r="B20" s="7">
        <v>91.9</v>
      </c>
      <c r="C20" s="7">
        <v>106</v>
      </c>
      <c r="D20" s="7">
        <v>103.5</v>
      </c>
      <c r="E20" s="7">
        <v>109.7</v>
      </c>
      <c r="F20" s="7">
        <v>96.9</v>
      </c>
      <c r="G20" s="7">
        <v>97.7</v>
      </c>
      <c r="H20" s="7">
        <v>96.5</v>
      </c>
      <c r="I20" s="7">
        <v>87.2</v>
      </c>
      <c r="J20" s="7">
        <v>95.4</v>
      </c>
      <c r="K20" s="7">
        <v>97.5</v>
      </c>
      <c r="M20" s="6">
        <v>14</v>
      </c>
      <c r="N20" s="5">
        <f>AVERAGE(B20:K20)</f>
        <v>98.23</v>
      </c>
      <c r="O20" s="5">
        <f>+N$2</f>
        <v>100.78899999999999</v>
      </c>
      <c r="P20" s="5">
        <f>O20-3*N$4</f>
        <v>95.83045808783098</v>
      </c>
      <c r="Q20" s="5">
        <f>O20-2*N$4</f>
        <v>97.48330539188731</v>
      </c>
      <c r="R20" s="5">
        <f>O20+2*N$4</f>
        <v>104.09469460811266</v>
      </c>
      <c r="S20" s="5">
        <f>O20+3*N$4</f>
        <v>105.747541912169</v>
      </c>
      <c r="V20" s="4">
        <v>14</v>
      </c>
      <c r="W20" s="3">
        <f>MAX(B20:K20)-MIN(B20:K20)</f>
        <v>22.5</v>
      </c>
      <c r="X20" s="2">
        <f>+W$2</f>
        <v>17.939999999999998</v>
      </c>
      <c r="Y20" s="2">
        <f>X20+2*W$4</f>
        <v>25.271661691451303</v>
      </c>
      <c r="Z20" s="2">
        <f>X20+3*W$4</f>
        <v>28.937492537176958</v>
      </c>
    </row>
    <row r="21" spans="1:26" ht="18">
      <c r="A21" s="8">
        <v>15</v>
      </c>
      <c r="B21" s="7">
        <v>94.9</v>
      </c>
      <c r="C21" s="7">
        <v>104.5</v>
      </c>
      <c r="D21" s="7">
        <v>96.5</v>
      </c>
      <c r="E21" s="7">
        <v>105.6</v>
      </c>
      <c r="F21" s="7">
        <v>113</v>
      </c>
      <c r="G21" s="7">
        <v>109.7</v>
      </c>
      <c r="H21" s="7">
        <v>94.7</v>
      </c>
      <c r="I21" s="7">
        <v>97.9</v>
      </c>
      <c r="J21" s="7">
        <v>105.8</v>
      </c>
      <c r="K21" s="7">
        <v>101.3</v>
      </c>
      <c r="M21" s="6">
        <v>15</v>
      </c>
      <c r="N21" s="5">
        <f>AVERAGE(B21:K21)</f>
        <v>102.39</v>
      </c>
      <c r="O21" s="5">
        <f>+N$2</f>
        <v>100.78899999999999</v>
      </c>
      <c r="P21" s="5">
        <f>O21-3*N$4</f>
        <v>95.83045808783098</v>
      </c>
      <c r="Q21" s="5">
        <f>O21-2*N$4</f>
        <v>97.48330539188731</v>
      </c>
      <c r="R21" s="5">
        <f>O21+2*N$4</f>
        <v>104.09469460811266</v>
      </c>
      <c r="S21" s="5">
        <f>O21+3*N$4</f>
        <v>105.747541912169</v>
      </c>
      <c r="V21" s="4">
        <v>15</v>
      </c>
      <c r="W21" s="3">
        <f>MAX(B21:K21)-MIN(B21:K21)</f>
        <v>18.299999999999997</v>
      </c>
      <c r="X21" s="2">
        <f>+W$2</f>
        <v>17.939999999999998</v>
      </c>
      <c r="Y21" s="2">
        <f>X21+2*W$4</f>
        <v>25.271661691451303</v>
      </c>
      <c r="Z21" s="2">
        <f>X21+3*W$4</f>
        <v>28.937492537176958</v>
      </c>
    </row>
    <row r="22" spans="1:26" ht="18">
      <c r="A22" s="8">
        <v>16</v>
      </c>
      <c r="B22" s="7">
        <v>91.3</v>
      </c>
      <c r="C22" s="7">
        <v>98.3</v>
      </c>
      <c r="D22" s="7">
        <v>102.5</v>
      </c>
      <c r="E22" s="7">
        <v>108.7</v>
      </c>
      <c r="F22" s="7">
        <v>103.5</v>
      </c>
      <c r="G22" s="7">
        <v>96.9</v>
      </c>
      <c r="H22" s="7">
        <v>104</v>
      </c>
      <c r="I22" s="7">
        <v>99.9</v>
      </c>
      <c r="J22" s="7">
        <v>87.3</v>
      </c>
      <c r="K22" s="7">
        <v>101.2</v>
      </c>
      <c r="M22" s="6">
        <v>16</v>
      </c>
      <c r="N22" s="5">
        <f>AVERAGE(B22:K22)</f>
        <v>99.36</v>
      </c>
      <c r="O22" s="5">
        <f>+N$2</f>
        <v>100.78899999999999</v>
      </c>
      <c r="P22" s="5">
        <f>O22-3*N$4</f>
        <v>95.83045808783098</v>
      </c>
      <c r="Q22" s="5">
        <f>O22-2*N$4</f>
        <v>97.48330539188731</v>
      </c>
      <c r="R22" s="5">
        <f>O22+2*N$4</f>
        <v>104.09469460811266</v>
      </c>
      <c r="S22" s="5">
        <f>O22+3*N$4</f>
        <v>105.747541912169</v>
      </c>
      <c r="V22" s="4">
        <v>16</v>
      </c>
      <c r="W22" s="3">
        <f>MAX(B22:K22)-MIN(B22:K22)</f>
        <v>21.400000000000006</v>
      </c>
      <c r="X22" s="2">
        <f>+W$2</f>
        <v>17.939999999999998</v>
      </c>
      <c r="Y22" s="2">
        <f>X22+2*W$4</f>
        <v>25.271661691451303</v>
      </c>
      <c r="Z22" s="2">
        <f>X22+3*W$4</f>
        <v>28.937492537176958</v>
      </c>
    </row>
    <row r="23" spans="1:26" ht="18">
      <c r="A23" s="8">
        <v>17</v>
      </c>
      <c r="B23" s="7">
        <v>97.7</v>
      </c>
      <c r="C23" s="7">
        <v>104.6</v>
      </c>
      <c r="D23" s="7">
        <v>95.8</v>
      </c>
      <c r="E23" s="7">
        <v>106.4</v>
      </c>
      <c r="F23" s="7">
        <v>96.2</v>
      </c>
      <c r="G23" s="7">
        <v>99.9</v>
      </c>
      <c r="H23" s="7">
        <v>100.2</v>
      </c>
      <c r="I23" s="7">
        <v>93.6</v>
      </c>
      <c r="J23" s="7">
        <v>101.8</v>
      </c>
      <c r="K23" s="7">
        <v>106.8</v>
      </c>
      <c r="M23" s="6">
        <v>17</v>
      </c>
      <c r="N23" s="5">
        <f>AVERAGE(B23:K23)</f>
        <v>100.3</v>
      </c>
      <c r="O23" s="5">
        <f>+N$2</f>
        <v>100.78899999999999</v>
      </c>
      <c r="P23" s="5">
        <f>O23-3*N$4</f>
        <v>95.83045808783098</v>
      </c>
      <c r="Q23" s="5">
        <f>O23-2*N$4</f>
        <v>97.48330539188731</v>
      </c>
      <c r="R23" s="5">
        <f>O23+2*N$4</f>
        <v>104.09469460811266</v>
      </c>
      <c r="S23" s="5">
        <f>O23+3*N$4</f>
        <v>105.747541912169</v>
      </c>
      <c r="V23" s="4">
        <v>17</v>
      </c>
      <c r="W23" s="3">
        <f>MAX(B23:K23)-MIN(B23:K23)</f>
        <v>13.200000000000003</v>
      </c>
      <c r="X23" s="2">
        <f>+W$2</f>
        <v>17.939999999999998</v>
      </c>
      <c r="Y23" s="2">
        <f>X23+2*W$4</f>
        <v>25.271661691451303</v>
      </c>
      <c r="Z23" s="2">
        <f>X23+3*W$4</f>
        <v>28.937492537176958</v>
      </c>
    </row>
    <row r="24" spans="1:26" ht="18">
      <c r="A24" s="8">
        <v>18</v>
      </c>
      <c r="B24" s="7">
        <v>105.6</v>
      </c>
      <c r="C24" s="7">
        <v>94.1</v>
      </c>
      <c r="D24" s="7">
        <v>96.2</v>
      </c>
      <c r="E24" s="7">
        <v>94.9</v>
      </c>
      <c r="F24" s="7">
        <v>104.5</v>
      </c>
      <c r="G24" s="7">
        <v>96.5</v>
      </c>
      <c r="H24" s="7">
        <v>105.6</v>
      </c>
      <c r="I24" s="7">
        <v>100.6</v>
      </c>
      <c r="J24" s="7">
        <v>102.8</v>
      </c>
      <c r="K24" s="7">
        <v>102.7</v>
      </c>
      <c r="M24" s="6">
        <v>18</v>
      </c>
      <c r="N24" s="5">
        <f>AVERAGE(B24:K24)</f>
        <v>100.35</v>
      </c>
      <c r="O24" s="5">
        <f>+N$2</f>
        <v>100.78899999999999</v>
      </c>
      <c r="P24" s="5">
        <f>O24-3*N$4</f>
        <v>95.83045808783098</v>
      </c>
      <c r="Q24" s="5">
        <f>O24-2*N$4</f>
        <v>97.48330539188731</v>
      </c>
      <c r="R24" s="5">
        <f>O24+2*N$4</f>
        <v>104.09469460811266</v>
      </c>
      <c r="S24" s="5">
        <f>O24+3*N$4</f>
        <v>105.747541912169</v>
      </c>
      <c r="V24" s="4">
        <v>18</v>
      </c>
      <c r="W24" s="3">
        <f>MAX(B24:K24)-MIN(B24:K24)</f>
        <v>11.5</v>
      </c>
      <c r="X24" s="2">
        <f>+W$2</f>
        <v>17.939999999999998</v>
      </c>
      <c r="Y24" s="2">
        <f>X24+2*W$4</f>
        <v>25.271661691451303</v>
      </c>
      <c r="Z24" s="2">
        <f>X24+3*W$4</f>
        <v>28.937492537176958</v>
      </c>
    </row>
    <row r="25" spans="1:26" ht="18">
      <c r="A25" s="8">
        <v>19</v>
      </c>
      <c r="B25" s="7">
        <v>108</v>
      </c>
      <c r="C25" s="7">
        <v>93.6</v>
      </c>
      <c r="D25" s="7">
        <v>101.8</v>
      </c>
      <c r="E25" s="7">
        <v>113.8</v>
      </c>
      <c r="F25" s="7">
        <v>105.7</v>
      </c>
      <c r="G25" s="7">
        <v>87.2</v>
      </c>
      <c r="H25" s="7">
        <v>104.4</v>
      </c>
      <c r="I25" s="7">
        <v>97</v>
      </c>
      <c r="J25" s="7">
        <v>102.2</v>
      </c>
      <c r="K25" s="7">
        <v>99.4</v>
      </c>
      <c r="M25" s="6">
        <v>19</v>
      </c>
      <c r="N25" s="5">
        <f>AVERAGE(B25:K25)</f>
        <v>101.31</v>
      </c>
      <c r="O25" s="5">
        <f>+N$2</f>
        <v>100.78899999999999</v>
      </c>
      <c r="P25" s="5">
        <f>O25-3*N$4</f>
        <v>95.83045808783098</v>
      </c>
      <c r="Q25" s="5">
        <f>O25-2*N$4</f>
        <v>97.48330539188731</v>
      </c>
      <c r="R25" s="5">
        <f>O25+2*N$4</f>
        <v>104.09469460811266</v>
      </c>
      <c r="S25" s="5">
        <f>O25+3*N$4</f>
        <v>105.747541912169</v>
      </c>
      <c r="V25" s="4">
        <v>19</v>
      </c>
      <c r="W25" s="3">
        <f>MAX(B25:K25)-MIN(B25:K25)</f>
        <v>26.599999999999994</v>
      </c>
      <c r="X25" s="2">
        <f>+W$2</f>
        <v>17.939999999999998</v>
      </c>
      <c r="Y25" s="2">
        <f>X25+2*W$4</f>
        <v>25.271661691451303</v>
      </c>
      <c r="Z25" s="2">
        <f>X25+3*W$4</f>
        <v>28.937492537176958</v>
      </c>
    </row>
    <row r="26" spans="1:26" ht="18">
      <c r="A26" s="8">
        <v>20</v>
      </c>
      <c r="B26" s="7">
        <v>105.7</v>
      </c>
      <c r="C26" s="7">
        <v>104.7</v>
      </c>
      <c r="D26" s="7">
        <v>106.8</v>
      </c>
      <c r="E26" s="7">
        <v>104.1</v>
      </c>
      <c r="F26" s="7">
        <v>106.3</v>
      </c>
      <c r="G26" s="7">
        <v>100.5</v>
      </c>
      <c r="H26" s="7">
        <v>98.1</v>
      </c>
      <c r="I26" s="7">
        <v>95.4</v>
      </c>
      <c r="J26" s="7">
        <v>108.3</v>
      </c>
      <c r="K26" s="7">
        <v>102.8</v>
      </c>
      <c r="M26" s="6">
        <v>20</v>
      </c>
      <c r="N26" s="5">
        <f>AVERAGE(B26:K26)</f>
        <v>103.26999999999998</v>
      </c>
      <c r="O26" s="5">
        <f>+N$2</f>
        <v>100.78899999999999</v>
      </c>
      <c r="P26" s="5">
        <f>O26-3*N$4</f>
        <v>95.83045808783098</v>
      </c>
      <c r="Q26" s="5">
        <f>O26-2*N$4</f>
        <v>97.48330539188731</v>
      </c>
      <c r="R26" s="5">
        <f>O26+2*N$4</f>
        <v>104.09469460811266</v>
      </c>
      <c r="S26" s="5">
        <f>O26+3*N$4</f>
        <v>105.747541912169</v>
      </c>
      <c r="V26" s="4">
        <v>20</v>
      </c>
      <c r="W26" s="3">
        <f>MAX(B26:K26)-MIN(B26:K26)</f>
        <v>12.899999999999991</v>
      </c>
      <c r="X26" s="2">
        <f>+W$2</f>
        <v>17.939999999999998</v>
      </c>
      <c r="Y26" s="2">
        <f>X26+2*W$4</f>
        <v>25.271661691451303</v>
      </c>
      <c r="Z26" s="2">
        <f>X26+3*W$4</f>
        <v>28.937492537176958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2020-04-01T18:03:29Z</dcterms:created>
  <dcterms:modified xsi:type="dcterms:W3CDTF">2020-04-01T18:03:52Z</dcterms:modified>
  <cp:category/>
  <cp:version/>
  <cp:contentType/>
  <cp:contentStatus/>
</cp:coreProperties>
</file>