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1220" yWindow="0" windowWidth="17180" windowHeight="15680" tabRatio="500" firstSheet="2" activeTab="4"/>
  </bookViews>
  <sheets>
    <sheet name="Homework" sheetId="1" r:id="rId1"/>
    <sheet name="Tests" sheetId="3" r:id="rId2"/>
    <sheet name="Oral Presentations" sheetId="5" r:id="rId3"/>
    <sheet name="Written Review" sheetId="6" r:id="rId4"/>
    <sheet name="Total Points" sheetId="4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" i="3" l="1"/>
  <c r="C8" i="4"/>
  <c r="E8" i="4"/>
  <c r="J16" i="3"/>
  <c r="K12" i="3"/>
  <c r="K9" i="3"/>
  <c r="K14" i="3"/>
  <c r="K7" i="3"/>
  <c r="K4" i="3"/>
  <c r="K15" i="3"/>
  <c r="K11" i="3"/>
  <c r="K13" i="3"/>
  <c r="K10" i="3"/>
  <c r="K5" i="3"/>
  <c r="K6" i="3"/>
  <c r="K96" i="5"/>
  <c r="J96" i="5"/>
  <c r="I96" i="5"/>
  <c r="H96" i="5"/>
  <c r="G96" i="5"/>
  <c r="F96" i="5"/>
  <c r="E96" i="5"/>
  <c r="D96" i="5"/>
  <c r="C96" i="5"/>
  <c r="B96" i="5"/>
  <c r="A96" i="5"/>
  <c r="L74" i="5"/>
  <c r="K74" i="5"/>
  <c r="J74" i="5"/>
  <c r="I74" i="5"/>
  <c r="H74" i="5"/>
  <c r="G74" i="5"/>
  <c r="F74" i="5"/>
  <c r="E74" i="5"/>
  <c r="D74" i="5"/>
  <c r="C74" i="5"/>
  <c r="B74" i="5"/>
  <c r="A74" i="5"/>
  <c r="G14" i="5"/>
  <c r="L89" i="5"/>
  <c r="K89" i="5"/>
  <c r="J89" i="5"/>
  <c r="I89" i="5"/>
  <c r="H89" i="5"/>
  <c r="G89" i="5"/>
  <c r="F89" i="5"/>
  <c r="E89" i="5"/>
  <c r="D89" i="5"/>
  <c r="C89" i="5"/>
  <c r="B89" i="5"/>
  <c r="A89" i="5"/>
  <c r="G9" i="5"/>
  <c r="I60" i="5"/>
  <c r="H60" i="5"/>
  <c r="G60" i="5"/>
  <c r="F60" i="5"/>
  <c r="E60" i="5"/>
  <c r="D60" i="5"/>
  <c r="C60" i="5"/>
  <c r="B60" i="5"/>
  <c r="A60" i="5"/>
  <c r="A82" i="5"/>
  <c r="B82" i="5"/>
  <c r="C82" i="5"/>
  <c r="D82" i="5"/>
  <c r="E82" i="5"/>
  <c r="F82" i="5"/>
  <c r="G82" i="5"/>
  <c r="H82" i="5"/>
  <c r="I82" i="5"/>
  <c r="J82" i="5"/>
  <c r="K82" i="5"/>
  <c r="L82" i="5"/>
  <c r="A67" i="5"/>
  <c r="B67" i="5"/>
  <c r="C67" i="5"/>
  <c r="D67" i="5"/>
  <c r="E67" i="5"/>
  <c r="F67" i="5"/>
  <c r="G67" i="5"/>
  <c r="H67" i="5"/>
  <c r="I67" i="5"/>
  <c r="J67" i="5"/>
  <c r="K67" i="5"/>
  <c r="L67" i="5"/>
  <c r="F15" i="5"/>
  <c r="G15" i="5"/>
  <c r="I15" i="5"/>
  <c r="C15" i="4"/>
  <c r="C14" i="4"/>
  <c r="C13" i="4"/>
  <c r="C12" i="4"/>
  <c r="C11" i="4"/>
  <c r="C10" i="4"/>
  <c r="C9" i="4"/>
  <c r="F7" i="5"/>
  <c r="G7" i="5"/>
  <c r="I7" i="5"/>
  <c r="C7" i="4"/>
  <c r="C6" i="4"/>
  <c r="C5" i="4"/>
  <c r="F4" i="5"/>
  <c r="G4" i="5"/>
  <c r="I4" i="5"/>
  <c r="C4" i="4"/>
  <c r="H16" i="3"/>
  <c r="F8" i="5"/>
  <c r="G8" i="5"/>
  <c r="A53" i="5"/>
  <c r="B53" i="5"/>
  <c r="C53" i="5"/>
  <c r="D53" i="5"/>
  <c r="E53" i="5"/>
  <c r="F53" i="5"/>
  <c r="G53" i="5"/>
  <c r="H53" i="5"/>
  <c r="I53" i="5"/>
  <c r="J53" i="5"/>
  <c r="K53" i="5"/>
  <c r="L53" i="5"/>
  <c r="A31" i="5"/>
  <c r="B31" i="5"/>
  <c r="C31" i="5"/>
  <c r="D31" i="5"/>
  <c r="E31" i="5"/>
  <c r="F31" i="5"/>
  <c r="G31" i="5"/>
  <c r="H31" i="5"/>
  <c r="I31" i="5"/>
  <c r="J31" i="5"/>
  <c r="K31" i="5"/>
  <c r="L31" i="5"/>
  <c r="A46" i="5"/>
  <c r="B46" i="5"/>
  <c r="C46" i="5"/>
  <c r="D46" i="5"/>
  <c r="E46" i="5"/>
  <c r="F46" i="5"/>
  <c r="G46" i="5"/>
  <c r="H46" i="5"/>
  <c r="I46" i="5"/>
  <c r="J46" i="5"/>
  <c r="K46" i="5"/>
  <c r="L46" i="5"/>
  <c r="A103" i="5"/>
  <c r="B103" i="5"/>
  <c r="C103" i="5"/>
  <c r="D103" i="5"/>
  <c r="E103" i="5"/>
  <c r="F103" i="5"/>
  <c r="G103" i="5"/>
  <c r="H103" i="5"/>
  <c r="I103" i="5"/>
  <c r="J103" i="5"/>
  <c r="K103" i="5"/>
  <c r="L103" i="5"/>
  <c r="F12" i="5"/>
  <c r="A24" i="5"/>
  <c r="B24" i="5"/>
  <c r="C24" i="5"/>
  <c r="D24" i="5"/>
  <c r="E24" i="5"/>
  <c r="F24" i="5"/>
  <c r="G24" i="5"/>
  <c r="H24" i="5"/>
  <c r="I24" i="5"/>
  <c r="A39" i="5"/>
  <c r="B39" i="5"/>
  <c r="C39" i="5"/>
  <c r="D39" i="5"/>
  <c r="E39" i="5"/>
  <c r="F39" i="5"/>
  <c r="G39" i="5"/>
  <c r="H39" i="5"/>
  <c r="I39" i="5"/>
  <c r="J39" i="5"/>
  <c r="K39" i="5"/>
  <c r="L39" i="5"/>
  <c r="F6" i="5"/>
  <c r="F5" i="5"/>
  <c r="F10" i="5"/>
  <c r="F13" i="5"/>
  <c r="F14" i="5"/>
  <c r="F11" i="5"/>
  <c r="S6" i="1"/>
  <c r="C16" i="3"/>
  <c r="F16" i="3"/>
  <c r="S15" i="1"/>
  <c r="E15" i="4"/>
  <c r="S14" i="1"/>
  <c r="E14" i="4"/>
  <c r="H14" i="4"/>
  <c r="S13" i="1"/>
  <c r="E13" i="4"/>
  <c r="H13" i="4"/>
  <c r="S12" i="1"/>
  <c r="E12" i="4"/>
  <c r="H12" i="4"/>
  <c r="S11" i="1"/>
  <c r="E11" i="4"/>
  <c r="S10" i="1"/>
  <c r="E10" i="4"/>
  <c r="H10" i="4"/>
  <c r="S9" i="1"/>
  <c r="E9" i="4"/>
  <c r="H9" i="4"/>
  <c r="S8" i="1"/>
  <c r="S7" i="1"/>
  <c r="E7" i="4"/>
  <c r="H7" i="4"/>
  <c r="E6" i="4"/>
  <c r="H6" i="4"/>
  <c r="S5" i="1"/>
  <c r="E5" i="4"/>
  <c r="S4" i="1"/>
  <c r="E4" i="4"/>
  <c r="H4" i="4"/>
</calcChain>
</file>

<file path=xl/sharedStrings.xml><?xml version="1.0" encoding="utf-8"?>
<sst xmlns="http://schemas.openxmlformats.org/spreadsheetml/2006/main" count="115" uniqueCount="62">
  <si>
    <t>Assignment</t>
  </si>
  <si>
    <t>Chimera</t>
  </si>
  <si>
    <t>Total Possible</t>
  </si>
  <si>
    <t>Total</t>
  </si>
  <si>
    <t>Did not turn in assignment</t>
  </si>
  <si>
    <t>Average score from class</t>
  </si>
  <si>
    <t>Time</t>
  </si>
  <si>
    <t>My Score</t>
  </si>
  <si>
    <t>Awarded Score</t>
  </si>
  <si>
    <t>Raw Score</t>
  </si>
  <si>
    <t>Written Review Article Grade</t>
  </si>
  <si>
    <t>Homework Grades</t>
  </si>
  <si>
    <t>Test Grades</t>
  </si>
  <si>
    <t>Oral Presentation Grades</t>
  </si>
  <si>
    <t>Total Points</t>
  </si>
  <si>
    <t>Final Exam</t>
  </si>
  <si>
    <t>Final Grade</t>
  </si>
  <si>
    <t>Earned</t>
  </si>
  <si>
    <t>Cheated/Copied from Study Guide</t>
  </si>
  <si>
    <t>A</t>
  </si>
  <si>
    <t>B</t>
  </si>
  <si>
    <t>C</t>
  </si>
  <si>
    <t>D</t>
  </si>
  <si>
    <t>F</t>
  </si>
  <si>
    <t>Corrections</t>
  </si>
  <si>
    <t>Mechanism EC</t>
  </si>
  <si>
    <t>Max Possible</t>
  </si>
  <si>
    <t>B+</t>
  </si>
  <si>
    <t>C+</t>
  </si>
  <si>
    <t>D+</t>
  </si>
  <si>
    <t>A-</t>
  </si>
  <si>
    <t>B-</t>
  </si>
  <si>
    <t>Final Bonus</t>
  </si>
  <si>
    <t>MaxFinalPts</t>
  </si>
  <si>
    <t>PDB</t>
  </si>
  <si>
    <t xml:space="preserve">Ballard, Lukas P.  </t>
  </si>
  <si>
    <t>Boncorddo, Lucas J.</t>
  </si>
  <si>
    <t xml:space="preserve">Henry, Stephanie R.    </t>
  </si>
  <si>
    <t xml:space="preserve">Housand, Sharon M. </t>
  </si>
  <si>
    <t xml:space="preserve">Jones, Grace C.   </t>
  </si>
  <si>
    <t>Miller, Nicholas C.</t>
  </si>
  <si>
    <t xml:space="preserve">Murakami, Jamie R. </t>
  </si>
  <si>
    <t xml:space="preserve">Nelson, Charles L. </t>
  </si>
  <si>
    <t xml:space="preserve">Raad, Matthew T.  </t>
  </si>
  <si>
    <t xml:space="preserve">Razo, Rosa M. </t>
  </si>
  <si>
    <t xml:space="preserve">Reid, Derion F.   </t>
  </si>
  <si>
    <t xml:space="preserve">Wicks, Sarah L.      </t>
  </si>
  <si>
    <t>Extra Credit</t>
  </si>
  <si>
    <t>Stephanie Henry</t>
  </si>
  <si>
    <t>Penalty</t>
  </si>
  <si>
    <t>Lucas Boncorddo</t>
  </si>
  <si>
    <t>Lukas Ballard</t>
  </si>
  <si>
    <t>For every 60 seconds under 11 minutes, 2 point deduction</t>
  </si>
  <si>
    <t>Sarah Wicks</t>
  </si>
  <si>
    <t>Montana Houssard</t>
  </si>
  <si>
    <t>Grace Jones</t>
  </si>
  <si>
    <t>Jamie Murakami</t>
  </si>
  <si>
    <t>Matthew Raad</t>
  </si>
  <si>
    <t>Nick Miller</t>
  </si>
  <si>
    <t>Derion Reid</t>
  </si>
  <si>
    <t>Charles Nelson</t>
  </si>
  <si>
    <t>Rosa 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</si>
</sst>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sz val="12"/>
      <color theme="1"/>
      <name val="Calibri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0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2" fontId="0" fillId="0" borderId="0" xfId="0" applyNumberFormat="1"/>
    <xf numFmtId="0" fontId="0" fillId="2" borderId="0" xfId="0" applyFill="1"/>
    <xf numFmtId="1" fontId="0" fillId="0" borderId="0" xfId="0" applyNumberFormat="1"/>
    <xf numFmtId="0" fontId="0" fillId="0" borderId="0" xfId="0" applyFill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0" fillId="3" borderId="0" xfId="0" applyFill="1"/>
    <xf numFmtId="0" fontId="4" fillId="0" borderId="0" xfId="0" applyFont="1" applyFill="1" applyBorder="1"/>
    <xf numFmtId="2" fontId="0" fillId="0" borderId="0" xfId="0" applyNumberForma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</cellXfs>
  <cellStyles count="5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G1" zoomScale="150" zoomScaleNormal="150" zoomScalePageLayoutView="150" workbookViewId="0">
      <selection activeCell="P14" sqref="P14"/>
    </sheetView>
  </sheetViews>
  <sheetFormatPr baseColWidth="10" defaultRowHeight="15" x14ac:dyDescent="0"/>
  <cols>
    <col min="18" max="18" width="13" bestFit="1" customWidth="1"/>
  </cols>
  <sheetData>
    <row r="1" spans="1:20">
      <c r="A1" t="s">
        <v>11</v>
      </c>
    </row>
    <row r="2" spans="1:20">
      <c r="C2" s="15" t="s">
        <v>0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20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  <c r="O3" s="1">
        <v>13</v>
      </c>
      <c r="P3" s="1">
        <v>14</v>
      </c>
      <c r="Q3" s="1" t="s">
        <v>1</v>
      </c>
      <c r="R3" s="1" t="s">
        <v>34</v>
      </c>
      <c r="S3" t="s">
        <v>3</v>
      </c>
      <c r="T3" t="s">
        <v>26</v>
      </c>
    </row>
    <row r="4" spans="1:20">
      <c r="A4" s="12" t="s">
        <v>35</v>
      </c>
      <c r="B4" s="13"/>
      <c r="C4" s="8">
        <v>10</v>
      </c>
      <c r="D4" s="8">
        <v>8</v>
      </c>
      <c r="E4" s="8">
        <v>9</v>
      </c>
      <c r="F4" s="8">
        <v>14</v>
      </c>
      <c r="G4" s="8">
        <v>9</v>
      </c>
      <c r="H4" s="8">
        <v>9</v>
      </c>
      <c r="I4" s="8">
        <v>10</v>
      </c>
      <c r="J4" s="8">
        <v>8.5</v>
      </c>
      <c r="K4" s="10">
        <v>9</v>
      </c>
      <c r="L4" s="8">
        <v>9</v>
      </c>
      <c r="M4" s="8">
        <v>10</v>
      </c>
      <c r="N4" s="8">
        <v>10</v>
      </c>
      <c r="O4" s="8">
        <v>10</v>
      </c>
      <c r="P4" s="8">
        <v>10</v>
      </c>
      <c r="Q4" s="8">
        <v>10</v>
      </c>
      <c r="R4" s="8">
        <v>10</v>
      </c>
      <c r="S4">
        <f>SUM(C4:R4)</f>
        <v>155.5</v>
      </c>
      <c r="T4">
        <v>160</v>
      </c>
    </row>
    <row r="5" spans="1:20">
      <c r="A5" s="12" t="s">
        <v>36</v>
      </c>
      <c r="B5" s="13"/>
      <c r="C5" s="8">
        <v>10</v>
      </c>
      <c r="D5" s="8">
        <v>9</v>
      </c>
      <c r="E5" s="8">
        <v>10</v>
      </c>
      <c r="F5" s="8">
        <v>9.5</v>
      </c>
      <c r="G5" s="8">
        <v>8</v>
      </c>
      <c r="H5" s="8">
        <v>0</v>
      </c>
      <c r="I5" s="8">
        <v>9</v>
      </c>
      <c r="J5" s="8">
        <v>10</v>
      </c>
      <c r="K5" s="8">
        <v>10</v>
      </c>
      <c r="L5" s="8">
        <v>9</v>
      </c>
      <c r="M5" s="8">
        <v>10</v>
      </c>
      <c r="N5" s="8">
        <v>10</v>
      </c>
      <c r="O5" s="8">
        <v>10</v>
      </c>
      <c r="P5" s="8">
        <v>10</v>
      </c>
      <c r="Q5" s="8">
        <v>10</v>
      </c>
      <c r="R5" s="8">
        <v>10</v>
      </c>
      <c r="S5">
        <f t="shared" ref="S5:S15" si="0">SUM(C5:R5)</f>
        <v>144.5</v>
      </c>
      <c r="T5">
        <v>160</v>
      </c>
    </row>
    <row r="6" spans="1:20">
      <c r="A6" s="12" t="s">
        <v>37</v>
      </c>
      <c r="B6" s="13"/>
      <c r="C6" s="8">
        <v>9</v>
      </c>
      <c r="D6" s="8">
        <v>6</v>
      </c>
      <c r="E6" s="8">
        <v>9</v>
      </c>
      <c r="F6" s="8">
        <v>7.5</v>
      </c>
      <c r="G6" s="8">
        <v>10</v>
      </c>
      <c r="H6" s="8">
        <v>10</v>
      </c>
      <c r="I6" s="8">
        <v>9</v>
      </c>
      <c r="J6" s="8">
        <v>7</v>
      </c>
      <c r="K6" s="8">
        <v>10</v>
      </c>
      <c r="L6" s="8">
        <v>6</v>
      </c>
      <c r="M6" s="8">
        <v>10</v>
      </c>
      <c r="N6" s="8">
        <v>10</v>
      </c>
      <c r="O6" s="8">
        <v>10</v>
      </c>
      <c r="P6" s="8">
        <v>9</v>
      </c>
      <c r="Q6" s="8">
        <v>10</v>
      </c>
      <c r="R6" s="8">
        <v>10</v>
      </c>
      <c r="S6">
        <f t="shared" si="0"/>
        <v>142.5</v>
      </c>
      <c r="T6">
        <v>160</v>
      </c>
    </row>
    <row r="7" spans="1:20">
      <c r="A7" s="12" t="s">
        <v>38</v>
      </c>
      <c r="B7" s="13"/>
      <c r="C7" s="8">
        <v>9</v>
      </c>
      <c r="D7" s="8">
        <v>8.6999999999999993</v>
      </c>
      <c r="E7" s="8">
        <v>10</v>
      </c>
      <c r="F7" s="8">
        <v>9</v>
      </c>
      <c r="G7" s="8">
        <v>10</v>
      </c>
      <c r="H7" s="8">
        <v>13</v>
      </c>
      <c r="I7" s="8">
        <v>10</v>
      </c>
      <c r="J7" s="8">
        <v>9.5</v>
      </c>
      <c r="K7" s="8">
        <v>10</v>
      </c>
      <c r="L7" s="8">
        <v>10</v>
      </c>
      <c r="M7" s="8">
        <v>10</v>
      </c>
      <c r="N7" s="8">
        <v>10</v>
      </c>
      <c r="O7" s="8">
        <v>10</v>
      </c>
      <c r="P7" s="8">
        <v>10</v>
      </c>
      <c r="Q7" s="8">
        <v>10</v>
      </c>
      <c r="R7" s="8">
        <v>10</v>
      </c>
      <c r="S7">
        <f t="shared" si="0"/>
        <v>159.19999999999999</v>
      </c>
      <c r="T7">
        <v>160</v>
      </c>
    </row>
    <row r="8" spans="1:20">
      <c r="A8" s="12" t="s">
        <v>39</v>
      </c>
      <c r="B8" s="13"/>
      <c r="C8" s="8">
        <v>6</v>
      </c>
      <c r="D8" s="8">
        <v>5</v>
      </c>
      <c r="E8" s="8">
        <v>10</v>
      </c>
      <c r="F8" s="8">
        <v>15.5</v>
      </c>
      <c r="G8" s="8">
        <v>10</v>
      </c>
      <c r="H8" s="8">
        <v>10</v>
      </c>
      <c r="I8" s="8">
        <v>9</v>
      </c>
      <c r="J8" s="10">
        <v>10</v>
      </c>
      <c r="K8" s="8">
        <v>9</v>
      </c>
      <c r="L8" s="8">
        <v>8</v>
      </c>
      <c r="M8" s="8">
        <v>10</v>
      </c>
      <c r="N8" s="8">
        <v>10</v>
      </c>
      <c r="O8" s="8">
        <v>10</v>
      </c>
      <c r="P8" s="8">
        <v>10</v>
      </c>
      <c r="Q8" s="8">
        <v>10</v>
      </c>
      <c r="R8" s="8">
        <v>10</v>
      </c>
      <c r="S8">
        <f t="shared" si="0"/>
        <v>152.5</v>
      </c>
      <c r="T8">
        <v>160</v>
      </c>
    </row>
    <row r="9" spans="1:20">
      <c r="A9" s="12" t="s">
        <v>40</v>
      </c>
      <c r="B9" s="13"/>
      <c r="C9" s="8">
        <v>10</v>
      </c>
      <c r="D9" s="5">
        <v>2</v>
      </c>
      <c r="E9" s="8">
        <v>4</v>
      </c>
      <c r="F9" s="8">
        <v>0</v>
      </c>
      <c r="G9" s="8">
        <v>5</v>
      </c>
      <c r="H9" s="8">
        <v>0</v>
      </c>
      <c r="I9" s="8">
        <v>10</v>
      </c>
      <c r="J9" s="8">
        <v>0</v>
      </c>
      <c r="K9" s="8">
        <v>10</v>
      </c>
      <c r="L9" s="8">
        <v>8</v>
      </c>
      <c r="M9" s="10">
        <v>10</v>
      </c>
      <c r="N9" s="8">
        <v>10</v>
      </c>
      <c r="O9" s="8">
        <v>10</v>
      </c>
      <c r="P9" s="8">
        <v>10</v>
      </c>
      <c r="Q9" s="8">
        <v>10</v>
      </c>
      <c r="R9" s="8">
        <v>10</v>
      </c>
      <c r="S9">
        <f t="shared" si="0"/>
        <v>109</v>
      </c>
      <c r="T9">
        <v>160</v>
      </c>
    </row>
    <row r="10" spans="1:20">
      <c r="A10" s="12" t="s">
        <v>41</v>
      </c>
      <c r="B10" s="13"/>
      <c r="C10" s="5">
        <v>10</v>
      </c>
      <c r="D10" s="5">
        <v>10</v>
      </c>
      <c r="E10" s="5">
        <v>10</v>
      </c>
      <c r="F10" s="5">
        <v>15</v>
      </c>
      <c r="G10" s="8">
        <v>10</v>
      </c>
      <c r="H10" s="8">
        <v>12</v>
      </c>
      <c r="I10" s="8">
        <v>9</v>
      </c>
      <c r="J10" s="8">
        <v>8.5</v>
      </c>
      <c r="K10" s="8">
        <v>10</v>
      </c>
      <c r="L10" s="8">
        <v>9</v>
      </c>
      <c r="M10" s="8">
        <v>10</v>
      </c>
      <c r="N10" s="8">
        <v>10</v>
      </c>
      <c r="O10" s="8">
        <v>10</v>
      </c>
      <c r="P10" s="5">
        <v>10</v>
      </c>
      <c r="Q10" s="8">
        <v>10</v>
      </c>
      <c r="R10" s="8">
        <v>10</v>
      </c>
      <c r="S10">
        <f t="shared" si="0"/>
        <v>163.5</v>
      </c>
      <c r="T10">
        <v>160</v>
      </c>
    </row>
    <row r="11" spans="1:20">
      <c r="A11" s="12" t="s">
        <v>42</v>
      </c>
      <c r="B11" s="13"/>
      <c r="C11" s="5">
        <v>10</v>
      </c>
      <c r="D11" s="5">
        <v>7.7</v>
      </c>
      <c r="E11" s="5">
        <v>10</v>
      </c>
      <c r="F11" s="5">
        <v>14</v>
      </c>
      <c r="G11" s="8">
        <v>10</v>
      </c>
      <c r="H11" s="8">
        <v>12.5</v>
      </c>
      <c r="I11" s="8">
        <v>9</v>
      </c>
      <c r="J11" s="8">
        <v>9.5</v>
      </c>
      <c r="K11" s="8">
        <v>9</v>
      </c>
      <c r="L11" s="8">
        <v>8</v>
      </c>
      <c r="M11" s="8">
        <v>10</v>
      </c>
      <c r="N11" s="8">
        <v>10</v>
      </c>
      <c r="O11" s="8">
        <v>10</v>
      </c>
      <c r="P11" s="8">
        <v>10</v>
      </c>
      <c r="Q11" s="8">
        <v>10</v>
      </c>
      <c r="R11" s="8">
        <v>10</v>
      </c>
      <c r="S11">
        <f t="shared" si="0"/>
        <v>159.69999999999999</v>
      </c>
      <c r="T11">
        <v>160</v>
      </c>
    </row>
    <row r="12" spans="1:20">
      <c r="A12" s="12" t="s">
        <v>43</v>
      </c>
      <c r="B12" s="13"/>
      <c r="C12" s="5">
        <v>10</v>
      </c>
      <c r="D12" s="5">
        <v>7.5</v>
      </c>
      <c r="E12" s="5">
        <v>10</v>
      </c>
      <c r="F12" s="5">
        <v>10</v>
      </c>
      <c r="G12" s="5">
        <v>10</v>
      </c>
      <c r="H12" s="5">
        <v>12</v>
      </c>
      <c r="I12" s="8">
        <v>10</v>
      </c>
      <c r="J12" s="8">
        <v>10</v>
      </c>
      <c r="K12" s="8">
        <v>10</v>
      </c>
      <c r="L12" s="8">
        <v>10</v>
      </c>
      <c r="M12" s="8">
        <v>10</v>
      </c>
      <c r="N12" s="5">
        <v>10</v>
      </c>
      <c r="O12" s="8">
        <v>10</v>
      </c>
      <c r="P12" s="8">
        <v>10</v>
      </c>
      <c r="Q12" s="8">
        <v>10</v>
      </c>
      <c r="R12" s="8">
        <v>10</v>
      </c>
      <c r="S12">
        <f t="shared" si="0"/>
        <v>159.5</v>
      </c>
      <c r="T12">
        <v>160</v>
      </c>
    </row>
    <row r="13" spans="1:20">
      <c r="A13" s="12" t="s">
        <v>44</v>
      </c>
      <c r="B13" s="13"/>
      <c r="C13" s="5">
        <v>8</v>
      </c>
      <c r="D13" s="5">
        <v>6.4</v>
      </c>
      <c r="E13" s="5">
        <v>9</v>
      </c>
      <c r="F13" s="5">
        <v>14</v>
      </c>
      <c r="G13" s="5">
        <v>10</v>
      </c>
      <c r="H13" s="5">
        <v>13</v>
      </c>
      <c r="I13" s="5">
        <v>10</v>
      </c>
      <c r="J13" s="5">
        <v>8</v>
      </c>
      <c r="K13" s="5">
        <v>10</v>
      </c>
      <c r="L13" s="5">
        <v>9</v>
      </c>
      <c r="M13" s="8">
        <v>10</v>
      </c>
      <c r="N13" s="5">
        <v>10</v>
      </c>
      <c r="O13" s="5">
        <v>10</v>
      </c>
      <c r="P13" s="8">
        <v>10</v>
      </c>
      <c r="Q13" s="8">
        <v>10</v>
      </c>
      <c r="R13" s="8">
        <v>10</v>
      </c>
      <c r="S13">
        <f t="shared" si="0"/>
        <v>157.4</v>
      </c>
      <c r="T13">
        <v>160</v>
      </c>
    </row>
    <row r="14" spans="1:20">
      <c r="A14" s="12" t="s">
        <v>45</v>
      </c>
      <c r="B14" s="13"/>
      <c r="C14" s="5">
        <v>10</v>
      </c>
      <c r="D14" s="5">
        <v>7.7</v>
      </c>
      <c r="E14" s="5">
        <v>9</v>
      </c>
      <c r="F14" s="5">
        <v>13.5</v>
      </c>
      <c r="G14" s="5">
        <v>8</v>
      </c>
      <c r="H14" s="5">
        <v>8</v>
      </c>
      <c r="I14" s="5">
        <v>7</v>
      </c>
      <c r="J14" s="5">
        <v>8.5</v>
      </c>
      <c r="K14" s="5">
        <v>9.5</v>
      </c>
      <c r="L14" s="5">
        <v>10</v>
      </c>
      <c r="M14" s="5">
        <v>10</v>
      </c>
      <c r="N14" s="5">
        <v>6</v>
      </c>
      <c r="O14" s="5">
        <v>10</v>
      </c>
      <c r="P14" s="5">
        <v>10</v>
      </c>
      <c r="Q14" s="8">
        <v>10</v>
      </c>
      <c r="R14" s="8">
        <v>10</v>
      </c>
      <c r="S14">
        <f t="shared" si="0"/>
        <v>147.19999999999999</v>
      </c>
      <c r="T14">
        <v>160</v>
      </c>
    </row>
    <row r="15" spans="1:20">
      <c r="A15" s="12" t="s">
        <v>46</v>
      </c>
      <c r="B15" s="13"/>
      <c r="C15" s="5">
        <v>10</v>
      </c>
      <c r="D15" s="5">
        <v>10</v>
      </c>
      <c r="E15" s="5">
        <v>10</v>
      </c>
      <c r="F15" s="5">
        <v>17.5</v>
      </c>
      <c r="G15" s="5">
        <v>10</v>
      </c>
      <c r="H15" s="5">
        <v>13</v>
      </c>
      <c r="I15" s="5">
        <v>10</v>
      </c>
      <c r="J15" s="5">
        <v>10</v>
      </c>
      <c r="K15" s="5">
        <v>10</v>
      </c>
      <c r="L15" s="5">
        <v>10</v>
      </c>
      <c r="M15" s="5">
        <v>10</v>
      </c>
      <c r="N15" s="5">
        <v>10</v>
      </c>
      <c r="O15" s="5">
        <v>10</v>
      </c>
      <c r="P15" s="5">
        <v>10</v>
      </c>
      <c r="Q15" s="8">
        <v>10</v>
      </c>
      <c r="R15" s="8">
        <v>10</v>
      </c>
      <c r="S15">
        <f t="shared" si="0"/>
        <v>170.5</v>
      </c>
      <c r="T15">
        <v>160</v>
      </c>
    </row>
    <row r="16" spans="1:20">
      <c r="A16" s="6"/>
      <c r="B16" s="6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20" spans="1:2">
      <c r="A20" s="3"/>
      <c r="B20" t="s">
        <v>4</v>
      </c>
    </row>
    <row r="22" spans="1:2">
      <c r="A22" s="9"/>
      <c r="B22" t="s">
        <v>18</v>
      </c>
    </row>
  </sheetData>
  <mergeCells count="1">
    <mergeCell ref="C2:S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3" zoomScale="125" zoomScaleNormal="125" zoomScalePageLayoutView="125" workbookViewId="0">
      <selection activeCell="H14" sqref="H14"/>
    </sheetView>
  </sheetViews>
  <sheetFormatPr baseColWidth="10" defaultRowHeight="15" x14ac:dyDescent="0"/>
  <sheetData>
    <row r="2" spans="1:11">
      <c r="A2" t="s">
        <v>12</v>
      </c>
    </row>
    <row r="3" spans="1:11">
      <c r="C3">
        <v>1</v>
      </c>
      <c r="D3" t="s">
        <v>24</v>
      </c>
      <c r="E3" t="s">
        <v>47</v>
      </c>
      <c r="F3">
        <v>2</v>
      </c>
      <c r="G3" t="s">
        <v>25</v>
      </c>
      <c r="H3">
        <v>3</v>
      </c>
      <c r="I3" t="s">
        <v>32</v>
      </c>
      <c r="J3" t="s">
        <v>15</v>
      </c>
      <c r="K3" t="s">
        <v>3</v>
      </c>
    </row>
    <row r="4" spans="1:11">
      <c r="A4" s="14" t="s">
        <v>35</v>
      </c>
      <c r="B4" s="14"/>
      <c r="C4" s="5">
        <v>58.5</v>
      </c>
      <c r="D4" s="5">
        <v>23.5</v>
      </c>
      <c r="E4" s="5"/>
      <c r="F4" s="5">
        <v>59</v>
      </c>
      <c r="G4" s="5">
        <v>5</v>
      </c>
      <c r="H4" s="5">
        <v>65</v>
      </c>
      <c r="I4" s="5">
        <v>5</v>
      </c>
      <c r="J4" s="5">
        <v>70.5</v>
      </c>
      <c r="K4">
        <f t="shared" ref="K4:K15" si="0">SUM(C4:J4)</f>
        <v>286.5</v>
      </c>
    </row>
    <row r="5" spans="1:11">
      <c r="A5" s="14" t="s">
        <v>36</v>
      </c>
      <c r="B5" s="14"/>
      <c r="C5" s="5">
        <v>66</v>
      </c>
      <c r="D5" s="5">
        <v>18</v>
      </c>
      <c r="E5" s="5"/>
      <c r="F5" s="5">
        <v>78</v>
      </c>
      <c r="G5" s="5">
        <v>5</v>
      </c>
      <c r="H5" s="5">
        <v>83</v>
      </c>
      <c r="I5" s="5">
        <v>5</v>
      </c>
      <c r="J5" s="5">
        <v>90</v>
      </c>
      <c r="K5">
        <f t="shared" si="0"/>
        <v>345</v>
      </c>
    </row>
    <row r="6" spans="1:11">
      <c r="A6" s="14" t="s">
        <v>37</v>
      </c>
      <c r="B6" s="14"/>
      <c r="C6" s="5">
        <v>33.5</v>
      </c>
      <c r="D6" s="5">
        <v>25.5</v>
      </c>
      <c r="E6" s="5"/>
      <c r="F6" s="5">
        <v>62</v>
      </c>
      <c r="G6" s="5">
        <v>0</v>
      </c>
      <c r="H6" s="5">
        <v>57</v>
      </c>
      <c r="I6" s="5">
        <v>5</v>
      </c>
      <c r="J6" s="5">
        <v>49</v>
      </c>
      <c r="K6">
        <f t="shared" si="0"/>
        <v>232</v>
      </c>
    </row>
    <row r="7" spans="1:11">
      <c r="A7" s="14" t="s">
        <v>38</v>
      </c>
      <c r="B7" s="14"/>
      <c r="C7" s="5">
        <v>76</v>
      </c>
      <c r="D7" s="5">
        <v>15.5</v>
      </c>
      <c r="E7" s="5"/>
      <c r="F7" s="5">
        <v>87</v>
      </c>
      <c r="G7" s="5">
        <v>5</v>
      </c>
      <c r="H7" s="5">
        <v>81</v>
      </c>
      <c r="I7" s="5">
        <v>5</v>
      </c>
      <c r="J7" s="5">
        <v>117.5</v>
      </c>
      <c r="K7">
        <f t="shared" si="0"/>
        <v>387</v>
      </c>
    </row>
    <row r="8" spans="1:11">
      <c r="A8" s="14" t="s">
        <v>39</v>
      </c>
      <c r="B8" s="14"/>
      <c r="C8" s="5">
        <v>58.5</v>
      </c>
      <c r="D8" s="5">
        <v>19</v>
      </c>
      <c r="E8" s="5"/>
      <c r="F8" s="5">
        <v>59.5</v>
      </c>
      <c r="G8" s="5">
        <v>5</v>
      </c>
      <c r="H8" s="5">
        <v>60</v>
      </c>
      <c r="I8" s="5">
        <v>5</v>
      </c>
      <c r="J8" s="5">
        <v>76</v>
      </c>
      <c r="K8">
        <f t="shared" si="0"/>
        <v>283</v>
      </c>
    </row>
    <row r="9" spans="1:11">
      <c r="A9" s="14" t="s">
        <v>40</v>
      </c>
      <c r="B9" s="14"/>
      <c r="C9" s="5">
        <v>50.5</v>
      </c>
      <c r="D9" s="5">
        <v>16</v>
      </c>
      <c r="E9" s="5"/>
      <c r="F9" s="5">
        <v>51.5</v>
      </c>
      <c r="G9" s="5">
        <v>0</v>
      </c>
      <c r="H9" s="5">
        <v>52</v>
      </c>
      <c r="I9" s="5">
        <v>5</v>
      </c>
      <c r="J9" s="5">
        <v>42.5</v>
      </c>
      <c r="K9">
        <f t="shared" si="0"/>
        <v>217.5</v>
      </c>
    </row>
    <row r="10" spans="1:11">
      <c r="A10" s="14" t="s">
        <v>41</v>
      </c>
      <c r="B10" s="14"/>
      <c r="C10" s="5">
        <v>56.5</v>
      </c>
      <c r="D10" s="5">
        <v>25</v>
      </c>
      <c r="E10" s="5">
        <v>5</v>
      </c>
      <c r="F10" s="5">
        <v>66</v>
      </c>
      <c r="G10" s="5">
        <v>5</v>
      </c>
      <c r="H10" s="5">
        <v>76</v>
      </c>
      <c r="I10" s="5">
        <v>5</v>
      </c>
      <c r="J10" s="5">
        <v>102</v>
      </c>
      <c r="K10">
        <f t="shared" si="0"/>
        <v>340.5</v>
      </c>
    </row>
    <row r="11" spans="1:11">
      <c r="A11" s="14" t="s">
        <v>42</v>
      </c>
      <c r="B11" s="14"/>
      <c r="C11" s="5">
        <v>65.5</v>
      </c>
      <c r="D11" s="5">
        <v>16.75</v>
      </c>
      <c r="E11" s="5">
        <v>5</v>
      </c>
      <c r="F11" s="5">
        <v>70</v>
      </c>
      <c r="G11" s="5">
        <v>5</v>
      </c>
      <c r="H11" s="5">
        <v>71</v>
      </c>
      <c r="I11" s="5">
        <v>5</v>
      </c>
      <c r="J11" s="5">
        <v>76.5</v>
      </c>
      <c r="K11">
        <f t="shared" si="0"/>
        <v>314.75</v>
      </c>
    </row>
    <row r="12" spans="1:11">
      <c r="A12" s="14" t="s">
        <v>43</v>
      </c>
      <c r="B12" s="14"/>
      <c r="C12" s="5">
        <v>48</v>
      </c>
      <c r="D12" s="5">
        <v>30</v>
      </c>
      <c r="E12" s="5"/>
      <c r="F12" s="5">
        <v>70.25</v>
      </c>
      <c r="G12" s="5">
        <v>5</v>
      </c>
      <c r="H12" s="5">
        <v>32</v>
      </c>
      <c r="I12" s="5">
        <v>5</v>
      </c>
      <c r="J12" s="5">
        <v>79</v>
      </c>
      <c r="K12">
        <f t="shared" si="0"/>
        <v>269.25</v>
      </c>
    </row>
    <row r="13" spans="1:11">
      <c r="A13" s="14" t="s">
        <v>44</v>
      </c>
      <c r="B13" s="14"/>
      <c r="C13" s="5">
        <v>43.5</v>
      </c>
      <c r="D13" s="5">
        <v>30</v>
      </c>
      <c r="E13" s="5"/>
      <c r="F13" s="5">
        <v>52.5</v>
      </c>
      <c r="G13" s="5">
        <v>5</v>
      </c>
      <c r="H13" s="5">
        <v>31</v>
      </c>
      <c r="I13" s="5">
        <v>5</v>
      </c>
      <c r="J13" s="5">
        <v>66</v>
      </c>
      <c r="K13">
        <f t="shared" si="0"/>
        <v>233</v>
      </c>
    </row>
    <row r="14" spans="1:11">
      <c r="A14" s="14" t="s">
        <v>45</v>
      </c>
      <c r="B14" s="14"/>
      <c r="C14" s="5">
        <v>63</v>
      </c>
      <c r="D14" s="5">
        <v>16.5</v>
      </c>
      <c r="E14" s="5">
        <v>5</v>
      </c>
      <c r="F14" s="5">
        <v>56</v>
      </c>
      <c r="G14" s="5">
        <v>5</v>
      </c>
      <c r="H14" s="5">
        <v>67</v>
      </c>
      <c r="I14" s="5">
        <v>5</v>
      </c>
      <c r="J14" s="5">
        <v>74.5</v>
      </c>
      <c r="K14">
        <f t="shared" si="0"/>
        <v>292</v>
      </c>
    </row>
    <row r="15" spans="1:11">
      <c r="A15" s="14" t="s">
        <v>46</v>
      </c>
      <c r="B15" s="14"/>
      <c r="C15" s="5">
        <v>55</v>
      </c>
      <c r="D15" s="5">
        <v>18.5</v>
      </c>
      <c r="E15" s="5">
        <v>5</v>
      </c>
      <c r="F15" s="5">
        <v>71</v>
      </c>
      <c r="G15" s="5">
        <v>5</v>
      </c>
      <c r="H15" s="5">
        <v>60</v>
      </c>
      <c r="I15" s="5">
        <v>5</v>
      </c>
      <c r="J15" s="5">
        <v>81.5</v>
      </c>
      <c r="K15">
        <f t="shared" si="0"/>
        <v>301</v>
      </c>
    </row>
    <row r="16" spans="1:11">
      <c r="A16" s="6"/>
      <c r="B16" s="6"/>
      <c r="C16" s="5">
        <f>AVERAGE(C4:C15)</f>
        <v>56.208333333333336</v>
      </c>
      <c r="D16" s="5"/>
      <c r="E16" s="5"/>
      <c r="F16" s="5">
        <f>AVERAGE(F4:F15)</f>
        <v>65.229166666666671</v>
      </c>
      <c r="G16" s="5"/>
      <c r="H16" s="5">
        <f>AVERAGE(H4:H15)</f>
        <v>61.25</v>
      </c>
      <c r="I16" s="5"/>
      <c r="J16" s="5">
        <f>AVERAGE(J4:J15)</f>
        <v>77.083333333333329</v>
      </c>
    </row>
    <row r="17" spans="1:10">
      <c r="C17" s="5"/>
      <c r="D17" s="5"/>
      <c r="E17" s="5"/>
      <c r="F17" s="5"/>
      <c r="G17" s="5"/>
      <c r="H17" s="5"/>
      <c r="I17" s="5"/>
      <c r="J17" s="5"/>
    </row>
    <row r="18" spans="1:10">
      <c r="A18" s="14"/>
      <c r="C18" s="5"/>
      <c r="D18" s="5"/>
      <c r="E18" s="5"/>
      <c r="F18" s="5"/>
      <c r="G18" s="5"/>
      <c r="H18" s="5"/>
      <c r="I18" s="5"/>
      <c r="J18" s="5"/>
    </row>
    <row r="19" spans="1:10">
      <c r="C19" s="5"/>
      <c r="D19" s="5"/>
      <c r="E19" s="5"/>
      <c r="F19" s="5"/>
      <c r="G19" s="5"/>
      <c r="H19" s="5"/>
      <c r="I19" s="5"/>
      <c r="J19" s="5"/>
    </row>
    <row r="20" spans="1:10">
      <c r="C20" s="5"/>
      <c r="D20" s="5"/>
      <c r="E20" s="5"/>
      <c r="F20" s="5"/>
      <c r="G20" s="5"/>
      <c r="H20" s="5"/>
      <c r="I20" s="5"/>
      <c r="J20" s="5"/>
    </row>
    <row r="21" spans="1:10">
      <c r="C21" s="5"/>
      <c r="D21" s="5"/>
      <c r="E21" s="5"/>
      <c r="F21" s="5"/>
      <c r="G21" s="5"/>
      <c r="H21" s="5"/>
      <c r="I21" s="5"/>
      <c r="J21" s="5"/>
    </row>
    <row r="22" spans="1:10">
      <c r="C22" s="5"/>
      <c r="D22" s="5"/>
      <c r="E22" s="5"/>
      <c r="F22" s="5"/>
      <c r="G22" s="5"/>
      <c r="H22" s="5"/>
      <c r="I22" s="5"/>
      <c r="J22" s="5"/>
    </row>
    <row r="23" spans="1:10">
      <c r="C23" s="5"/>
      <c r="D23" s="5"/>
      <c r="E23" s="5"/>
      <c r="F23" s="5"/>
      <c r="G23" s="5"/>
      <c r="H23" s="5"/>
      <c r="I23" s="5"/>
      <c r="J23" s="5"/>
    </row>
    <row r="24" spans="1:10">
      <c r="C24" s="5"/>
      <c r="D24" s="5"/>
      <c r="E24" s="5"/>
      <c r="F24" s="5"/>
      <c r="G24" s="5"/>
      <c r="H24" s="5"/>
      <c r="I24" s="5"/>
      <c r="J24" s="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150" zoomScaleNormal="150" zoomScalePageLayoutView="150" workbookViewId="0">
      <selection activeCell="D7" sqref="D7"/>
    </sheetView>
  </sheetViews>
  <sheetFormatPr baseColWidth="10" defaultRowHeight="15" x14ac:dyDescent="0"/>
  <sheetData>
    <row r="1" spans="1:11">
      <c r="A1" t="s">
        <v>13</v>
      </c>
    </row>
    <row r="3" spans="1:11">
      <c r="C3" t="s">
        <v>5</v>
      </c>
      <c r="E3" t="s">
        <v>6</v>
      </c>
      <c r="F3" t="s">
        <v>7</v>
      </c>
      <c r="G3" t="s">
        <v>9</v>
      </c>
      <c r="H3" t="s">
        <v>49</v>
      </c>
      <c r="I3" t="s">
        <v>8</v>
      </c>
      <c r="K3" t="s">
        <v>52</v>
      </c>
    </row>
    <row r="4" spans="1:11">
      <c r="A4" s="14" t="s">
        <v>35</v>
      </c>
      <c r="B4" s="14"/>
      <c r="D4">
        <v>46.25</v>
      </c>
      <c r="E4">
        <v>15</v>
      </c>
      <c r="F4">
        <f>5+10+19+14</f>
        <v>48</v>
      </c>
      <c r="G4">
        <f>AVERAGE(F4,D4)</f>
        <v>47.125</v>
      </c>
      <c r="H4" s="4">
        <v>0</v>
      </c>
      <c r="I4">
        <f>G4</f>
        <v>47.125</v>
      </c>
    </row>
    <row r="5" spans="1:11">
      <c r="A5" s="14" t="s">
        <v>36</v>
      </c>
      <c r="B5" s="14"/>
      <c r="D5">
        <v>47.8</v>
      </c>
      <c r="E5">
        <v>13</v>
      </c>
      <c r="F5">
        <f>5+9+19+14</f>
        <v>47</v>
      </c>
      <c r="G5">
        <v>47.4</v>
      </c>
      <c r="H5" s="4">
        <v>0</v>
      </c>
      <c r="I5">
        <v>47.4</v>
      </c>
    </row>
    <row r="6" spans="1:11">
      <c r="A6" s="14" t="s">
        <v>37</v>
      </c>
      <c r="B6" s="14"/>
      <c r="D6">
        <v>42</v>
      </c>
      <c r="E6">
        <v>8.5</v>
      </c>
      <c r="F6">
        <f>4+7+17+13</f>
        <v>41</v>
      </c>
      <c r="G6">
        <v>41.5</v>
      </c>
      <c r="H6" s="4">
        <v>5</v>
      </c>
      <c r="I6">
        <v>36.5</v>
      </c>
    </row>
    <row r="7" spans="1:11">
      <c r="A7" s="14" t="s">
        <v>38</v>
      </c>
      <c r="B7" s="14"/>
      <c r="D7">
        <v>48.2</v>
      </c>
      <c r="E7">
        <v>15</v>
      </c>
      <c r="F7">
        <f>5+8+15+15</f>
        <v>43</v>
      </c>
      <c r="G7">
        <f>AVERAGE(F7,D7)</f>
        <v>45.6</v>
      </c>
      <c r="H7" s="4">
        <v>0</v>
      </c>
      <c r="I7">
        <f>G7</f>
        <v>45.6</v>
      </c>
    </row>
    <row r="8" spans="1:11">
      <c r="A8" s="14" t="s">
        <v>39</v>
      </c>
      <c r="B8" s="14"/>
      <c r="D8">
        <v>42.5</v>
      </c>
      <c r="E8">
        <v>8.5</v>
      </c>
      <c r="F8">
        <f>3+7+15+13</f>
        <v>38</v>
      </c>
      <c r="G8">
        <f>AVERAGE(F8,D8)</f>
        <v>40.25</v>
      </c>
      <c r="H8" s="4">
        <v>5</v>
      </c>
      <c r="I8">
        <v>35.25</v>
      </c>
    </row>
    <row r="9" spans="1:11">
      <c r="A9" s="14" t="s">
        <v>40</v>
      </c>
      <c r="B9" s="14"/>
      <c r="D9">
        <v>29.2</v>
      </c>
      <c r="E9">
        <v>8.5</v>
      </c>
      <c r="F9">
        <v>35.5</v>
      </c>
      <c r="G9">
        <f>AVERAGE(F9,D9)</f>
        <v>32.35</v>
      </c>
      <c r="H9" s="4">
        <v>5</v>
      </c>
      <c r="I9">
        <v>27.4</v>
      </c>
    </row>
    <row r="10" spans="1:11">
      <c r="A10" s="14" t="s">
        <v>41</v>
      </c>
      <c r="B10" s="14"/>
      <c r="D10">
        <v>48.4</v>
      </c>
      <c r="E10">
        <v>12</v>
      </c>
      <c r="F10">
        <f>5+9+20+14</f>
        <v>48</v>
      </c>
      <c r="G10">
        <v>48.2</v>
      </c>
      <c r="H10" s="4">
        <v>0</v>
      </c>
      <c r="I10">
        <v>48.2</v>
      </c>
    </row>
    <row r="11" spans="1:11">
      <c r="A11" s="14" t="s">
        <v>42</v>
      </c>
      <c r="B11" s="14"/>
      <c r="D11">
        <v>43.2</v>
      </c>
      <c r="E11">
        <v>8.5</v>
      </c>
      <c r="F11">
        <f>4+8+18+13</f>
        <v>43</v>
      </c>
      <c r="G11">
        <v>43.1</v>
      </c>
      <c r="H11" s="4">
        <v>5</v>
      </c>
      <c r="I11">
        <v>36.1</v>
      </c>
    </row>
    <row r="12" spans="1:11">
      <c r="A12" s="14" t="s">
        <v>43</v>
      </c>
      <c r="B12" s="14"/>
      <c r="D12">
        <v>46</v>
      </c>
      <c r="E12">
        <v>11</v>
      </c>
      <c r="F12">
        <f>4+8+17+12</f>
        <v>41</v>
      </c>
      <c r="G12">
        <v>43.5</v>
      </c>
      <c r="H12" s="4">
        <v>0</v>
      </c>
      <c r="I12">
        <v>43.5</v>
      </c>
    </row>
    <row r="13" spans="1:11">
      <c r="A13" s="14" t="s">
        <v>44</v>
      </c>
      <c r="B13" s="14"/>
      <c r="D13">
        <v>44.9</v>
      </c>
      <c r="E13">
        <v>11</v>
      </c>
      <c r="F13">
        <f>4+8+13+19</f>
        <v>44</v>
      </c>
      <c r="G13">
        <v>44.45</v>
      </c>
      <c r="H13">
        <v>0</v>
      </c>
      <c r="I13">
        <v>44.45</v>
      </c>
    </row>
    <row r="14" spans="1:11">
      <c r="A14" s="14" t="s">
        <v>45</v>
      </c>
      <c r="B14" s="14"/>
      <c r="D14">
        <v>45.8</v>
      </c>
      <c r="E14">
        <v>14</v>
      </c>
      <c r="F14">
        <f>4+9+20+15</f>
        <v>48</v>
      </c>
      <c r="G14">
        <f>AVERAGE(F14,D14)</f>
        <v>46.9</v>
      </c>
      <c r="H14">
        <v>0</v>
      </c>
      <c r="I14">
        <v>46.9</v>
      </c>
    </row>
    <row r="15" spans="1:11">
      <c r="A15" s="14" t="s">
        <v>46</v>
      </c>
      <c r="B15" s="14"/>
      <c r="D15">
        <v>48.3</v>
      </c>
      <c r="E15">
        <v>12.5</v>
      </c>
      <c r="F15">
        <f>5+10+20+15</f>
        <v>50</v>
      </c>
      <c r="G15">
        <f>AVERAGE(F15,D15)</f>
        <v>49.15</v>
      </c>
      <c r="H15">
        <v>0</v>
      </c>
      <c r="I15">
        <f>G15</f>
        <v>49.15</v>
      </c>
    </row>
    <row r="16" spans="1:11">
      <c r="A16" s="6"/>
      <c r="B16" s="6"/>
    </row>
    <row r="19" spans="1:12">
      <c r="A19" t="s">
        <v>51</v>
      </c>
    </row>
    <row r="20" spans="1:12">
      <c r="A20">
        <v>4</v>
      </c>
      <c r="B20">
        <v>5</v>
      </c>
      <c r="C20">
        <v>5</v>
      </c>
      <c r="D20">
        <v>5</v>
      </c>
      <c r="E20">
        <v>5</v>
      </c>
      <c r="F20">
        <v>5</v>
      </c>
      <c r="G20">
        <v>5</v>
      </c>
      <c r="H20">
        <v>5</v>
      </c>
    </row>
    <row r="21" spans="1:12">
      <c r="A21">
        <v>9</v>
      </c>
      <c r="B21">
        <v>4</v>
      </c>
      <c r="C21">
        <v>8</v>
      </c>
      <c r="D21">
        <v>10</v>
      </c>
      <c r="E21">
        <v>8</v>
      </c>
      <c r="F21">
        <v>9</v>
      </c>
      <c r="G21">
        <v>9</v>
      </c>
      <c r="H21">
        <v>9</v>
      </c>
    </row>
    <row r="22" spans="1:12">
      <c r="A22">
        <v>18</v>
      </c>
      <c r="B22">
        <v>20</v>
      </c>
      <c r="C22">
        <v>18</v>
      </c>
      <c r="D22">
        <v>20</v>
      </c>
      <c r="E22">
        <v>19</v>
      </c>
      <c r="F22">
        <v>20</v>
      </c>
      <c r="G22">
        <v>18</v>
      </c>
      <c r="H22">
        <v>20</v>
      </c>
    </row>
    <row r="23" spans="1:12">
      <c r="A23">
        <v>15</v>
      </c>
      <c r="B23">
        <v>15</v>
      </c>
      <c r="C23">
        <v>13</v>
      </c>
      <c r="D23">
        <v>13</v>
      </c>
      <c r="E23">
        <v>13</v>
      </c>
      <c r="F23">
        <v>14</v>
      </c>
      <c r="G23">
        <v>14</v>
      </c>
      <c r="H23">
        <v>15</v>
      </c>
    </row>
    <row r="24" spans="1:12">
      <c r="A24">
        <f>SUM(A20:A23)</f>
        <v>46</v>
      </c>
      <c r="B24">
        <f t="shared" ref="B24:H24" si="0">SUM(B20:B23)</f>
        <v>44</v>
      </c>
      <c r="C24">
        <f t="shared" si="0"/>
        <v>44</v>
      </c>
      <c r="D24">
        <f t="shared" si="0"/>
        <v>48</v>
      </c>
      <c r="E24">
        <f t="shared" si="0"/>
        <v>45</v>
      </c>
      <c r="F24">
        <f t="shared" si="0"/>
        <v>48</v>
      </c>
      <c r="G24">
        <f t="shared" si="0"/>
        <v>46</v>
      </c>
      <c r="H24">
        <f t="shared" si="0"/>
        <v>49</v>
      </c>
      <c r="I24">
        <f>AVERAGE(A24:H24)</f>
        <v>46.25</v>
      </c>
    </row>
    <row r="26" spans="1:12">
      <c r="A26" t="s">
        <v>50</v>
      </c>
    </row>
    <row r="27" spans="1:12">
      <c r="A27">
        <v>4</v>
      </c>
      <c r="B27">
        <v>5</v>
      </c>
      <c r="C27">
        <v>5</v>
      </c>
      <c r="D27">
        <v>5</v>
      </c>
      <c r="E27">
        <v>4</v>
      </c>
      <c r="F27">
        <v>5</v>
      </c>
      <c r="G27">
        <v>5</v>
      </c>
      <c r="H27">
        <v>5</v>
      </c>
      <c r="I27">
        <v>5</v>
      </c>
      <c r="J27">
        <v>4</v>
      </c>
      <c r="K27">
        <v>5</v>
      </c>
    </row>
    <row r="28" spans="1:12">
      <c r="A28">
        <v>10</v>
      </c>
      <c r="B28">
        <v>9</v>
      </c>
      <c r="C28">
        <v>10</v>
      </c>
      <c r="D28">
        <v>10</v>
      </c>
      <c r="E28">
        <v>10</v>
      </c>
      <c r="F28">
        <v>10</v>
      </c>
      <c r="G28">
        <v>9</v>
      </c>
      <c r="H28">
        <v>9</v>
      </c>
      <c r="I28">
        <v>10</v>
      </c>
      <c r="J28">
        <v>10</v>
      </c>
      <c r="K28">
        <v>9</v>
      </c>
    </row>
    <row r="29" spans="1:12">
      <c r="A29">
        <v>20</v>
      </c>
      <c r="B29">
        <v>20</v>
      </c>
      <c r="C29">
        <v>20</v>
      </c>
      <c r="D29">
        <v>20</v>
      </c>
      <c r="E29">
        <v>20</v>
      </c>
      <c r="F29">
        <v>20</v>
      </c>
      <c r="G29">
        <v>18</v>
      </c>
      <c r="H29">
        <v>20</v>
      </c>
      <c r="I29">
        <v>20</v>
      </c>
      <c r="J29">
        <v>19</v>
      </c>
      <c r="K29">
        <v>20</v>
      </c>
    </row>
    <row r="30" spans="1:12">
      <c r="A30">
        <v>13</v>
      </c>
      <c r="B30">
        <v>13</v>
      </c>
      <c r="C30">
        <v>14</v>
      </c>
      <c r="D30">
        <v>14</v>
      </c>
      <c r="E30">
        <v>14</v>
      </c>
      <c r="F30">
        <v>14</v>
      </c>
      <c r="G30">
        <v>14</v>
      </c>
      <c r="H30">
        <v>13</v>
      </c>
      <c r="I30">
        <v>13</v>
      </c>
      <c r="J30">
        <v>14</v>
      </c>
      <c r="K30">
        <v>15</v>
      </c>
    </row>
    <row r="31" spans="1:12">
      <c r="A31">
        <f>SUM(A27:A30)</f>
        <v>47</v>
      </c>
      <c r="B31">
        <f t="shared" ref="B31:K31" si="1">SUM(B27:B30)</f>
        <v>47</v>
      </c>
      <c r="C31">
        <f t="shared" si="1"/>
        <v>49</v>
      </c>
      <c r="D31">
        <f t="shared" si="1"/>
        <v>49</v>
      </c>
      <c r="E31">
        <f t="shared" si="1"/>
        <v>48</v>
      </c>
      <c r="F31">
        <f t="shared" si="1"/>
        <v>49</v>
      </c>
      <c r="G31">
        <f t="shared" si="1"/>
        <v>46</v>
      </c>
      <c r="H31">
        <f t="shared" si="1"/>
        <v>47</v>
      </c>
      <c r="I31">
        <f t="shared" si="1"/>
        <v>48</v>
      </c>
      <c r="J31">
        <f t="shared" si="1"/>
        <v>47</v>
      </c>
      <c r="K31">
        <f t="shared" si="1"/>
        <v>49</v>
      </c>
      <c r="L31">
        <f>AVERAGE(A31:K31)</f>
        <v>47.81818181818182</v>
      </c>
    </row>
    <row r="34" spans="1:12">
      <c r="A34" t="s">
        <v>48</v>
      </c>
    </row>
    <row r="35" spans="1:12">
      <c r="A35">
        <v>5</v>
      </c>
      <c r="B35">
        <v>3</v>
      </c>
      <c r="C35">
        <v>3</v>
      </c>
      <c r="D35">
        <v>5</v>
      </c>
      <c r="E35">
        <v>4</v>
      </c>
      <c r="F35">
        <v>4</v>
      </c>
      <c r="G35">
        <v>5</v>
      </c>
      <c r="H35">
        <v>4</v>
      </c>
      <c r="I35">
        <v>5</v>
      </c>
      <c r="J35">
        <v>5</v>
      </c>
      <c r="K35">
        <v>4</v>
      </c>
    </row>
    <row r="36" spans="1:12">
      <c r="A36">
        <v>8</v>
      </c>
      <c r="B36">
        <v>6</v>
      </c>
      <c r="C36">
        <v>6</v>
      </c>
      <c r="D36">
        <v>7</v>
      </c>
      <c r="E36">
        <v>6</v>
      </c>
      <c r="F36">
        <v>8</v>
      </c>
      <c r="G36">
        <v>8</v>
      </c>
      <c r="H36">
        <v>7</v>
      </c>
      <c r="I36">
        <v>4</v>
      </c>
      <c r="J36">
        <v>10</v>
      </c>
      <c r="K36">
        <v>9</v>
      </c>
    </row>
    <row r="37" spans="1:12">
      <c r="A37">
        <v>16</v>
      </c>
      <c r="B37">
        <v>18</v>
      </c>
      <c r="C37">
        <v>17</v>
      </c>
      <c r="D37">
        <v>20</v>
      </c>
      <c r="E37">
        <v>15</v>
      </c>
      <c r="F37">
        <v>17</v>
      </c>
      <c r="G37">
        <v>18</v>
      </c>
      <c r="H37">
        <v>19</v>
      </c>
      <c r="I37">
        <v>18</v>
      </c>
      <c r="J37">
        <v>17</v>
      </c>
      <c r="K37">
        <v>20</v>
      </c>
    </row>
    <row r="38" spans="1:12">
      <c r="A38">
        <v>13</v>
      </c>
      <c r="B38">
        <v>13</v>
      </c>
      <c r="C38">
        <v>14</v>
      </c>
      <c r="D38">
        <v>14</v>
      </c>
      <c r="E38">
        <v>13</v>
      </c>
      <c r="F38">
        <v>13</v>
      </c>
      <c r="G38">
        <v>13</v>
      </c>
      <c r="H38">
        <v>13</v>
      </c>
      <c r="I38">
        <v>10</v>
      </c>
      <c r="J38">
        <v>13</v>
      </c>
      <c r="K38">
        <v>15</v>
      </c>
    </row>
    <row r="39" spans="1:12">
      <c r="A39">
        <f>SUM(A35:A38)</f>
        <v>42</v>
      </c>
      <c r="B39">
        <f t="shared" ref="B39:K39" si="2">SUM(B35:B38)</f>
        <v>40</v>
      </c>
      <c r="C39">
        <f t="shared" si="2"/>
        <v>40</v>
      </c>
      <c r="D39">
        <f t="shared" si="2"/>
        <v>46</v>
      </c>
      <c r="E39">
        <f t="shared" si="2"/>
        <v>38</v>
      </c>
      <c r="F39">
        <f t="shared" si="2"/>
        <v>42</v>
      </c>
      <c r="G39">
        <f t="shared" si="2"/>
        <v>44</v>
      </c>
      <c r="H39">
        <f t="shared" si="2"/>
        <v>43</v>
      </c>
      <c r="I39">
        <f t="shared" si="2"/>
        <v>37</v>
      </c>
      <c r="J39">
        <f t="shared" si="2"/>
        <v>45</v>
      </c>
      <c r="K39">
        <f t="shared" si="2"/>
        <v>48</v>
      </c>
      <c r="L39">
        <f>AVERAGE(A39:K39)</f>
        <v>42.272727272727273</v>
      </c>
    </row>
    <row r="41" spans="1:12">
      <c r="A41" t="s">
        <v>54</v>
      </c>
    </row>
    <row r="42" spans="1:12">
      <c r="A42">
        <v>5</v>
      </c>
      <c r="B42">
        <v>5</v>
      </c>
      <c r="C42">
        <v>5</v>
      </c>
      <c r="D42">
        <v>5</v>
      </c>
      <c r="E42">
        <v>5</v>
      </c>
      <c r="F42">
        <v>5</v>
      </c>
      <c r="G42">
        <v>5</v>
      </c>
      <c r="H42">
        <v>5</v>
      </c>
      <c r="I42">
        <v>5</v>
      </c>
      <c r="J42">
        <v>5</v>
      </c>
      <c r="K42">
        <v>4</v>
      </c>
    </row>
    <row r="43" spans="1:12">
      <c r="A43">
        <v>8</v>
      </c>
      <c r="B43">
        <v>10</v>
      </c>
      <c r="C43">
        <v>10</v>
      </c>
      <c r="D43">
        <v>7</v>
      </c>
      <c r="E43">
        <v>10</v>
      </c>
      <c r="F43">
        <v>9</v>
      </c>
      <c r="G43">
        <v>10</v>
      </c>
      <c r="H43">
        <v>9</v>
      </c>
      <c r="I43">
        <v>10</v>
      </c>
      <c r="J43">
        <v>9</v>
      </c>
      <c r="K43">
        <v>9</v>
      </c>
    </row>
    <row r="44" spans="1:12">
      <c r="A44">
        <v>20</v>
      </c>
      <c r="B44">
        <v>20</v>
      </c>
      <c r="C44">
        <v>20</v>
      </c>
      <c r="D44">
        <v>18</v>
      </c>
      <c r="E44">
        <v>20</v>
      </c>
      <c r="F44">
        <v>20</v>
      </c>
      <c r="G44">
        <v>20</v>
      </c>
      <c r="H44">
        <v>19</v>
      </c>
      <c r="I44">
        <v>20</v>
      </c>
      <c r="J44">
        <v>20</v>
      </c>
      <c r="K44">
        <v>20</v>
      </c>
    </row>
    <row r="45" spans="1:12">
      <c r="A45">
        <v>15</v>
      </c>
      <c r="B45">
        <v>14</v>
      </c>
      <c r="C45">
        <v>14</v>
      </c>
      <c r="D45">
        <v>14</v>
      </c>
      <c r="E45">
        <v>15</v>
      </c>
      <c r="F45">
        <v>15</v>
      </c>
      <c r="G45">
        <v>14</v>
      </c>
      <c r="H45">
        <v>15</v>
      </c>
      <c r="I45">
        <v>14</v>
      </c>
      <c r="J45">
        <v>14</v>
      </c>
      <c r="K45">
        <v>14</v>
      </c>
    </row>
    <row r="46" spans="1:12">
      <c r="A46">
        <f>SUM(A42:A45)</f>
        <v>48</v>
      </c>
      <c r="B46">
        <f t="shared" ref="B46:K46" si="3">SUM(B42:B45)</f>
        <v>49</v>
      </c>
      <c r="C46">
        <f t="shared" si="3"/>
        <v>49</v>
      </c>
      <c r="D46">
        <f t="shared" si="3"/>
        <v>44</v>
      </c>
      <c r="E46">
        <f t="shared" si="3"/>
        <v>50</v>
      </c>
      <c r="F46">
        <f t="shared" si="3"/>
        <v>49</v>
      </c>
      <c r="G46">
        <f t="shared" si="3"/>
        <v>49</v>
      </c>
      <c r="H46">
        <f t="shared" si="3"/>
        <v>48</v>
      </c>
      <c r="I46">
        <f t="shared" si="3"/>
        <v>49</v>
      </c>
      <c r="J46">
        <f t="shared" si="3"/>
        <v>48</v>
      </c>
      <c r="K46">
        <f t="shared" si="3"/>
        <v>47</v>
      </c>
      <c r="L46">
        <f>AVERAGE(A46:K46)</f>
        <v>48.18181818181818</v>
      </c>
    </row>
    <row r="48" spans="1:12">
      <c r="A48" t="s">
        <v>55</v>
      </c>
    </row>
    <row r="49" spans="1:12">
      <c r="A49">
        <v>4</v>
      </c>
      <c r="B49">
        <v>4</v>
      </c>
      <c r="C49">
        <v>5</v>
      </c>
      <c r="D49">
        <v>5</v>
      </c>
      <c r="E49">
        <v>3</v>
      </c>
      <c r="F49">
        <v>4</v>
      </c>
      <c r="G49">
        <v>4</v>
      </c>
      <c r="H49">
        <v>3</v>
      </c>
      <c r="I49">
        <v>3</v>
      </c>
      <c r="J49">
        <v>4</v>
      </c>
      <c r="K49">
        <v>2</v>
      </c>
    </row>
    <row r="50" spans="1:12">
      <c r="A50">
        <v>7</v>
      </c>
      <c r="B50">
        <v>8</v>
      </c>
      <c r="C50">
        <v>9</v>
      </c>
      <c r="D50">
        <v>7</v>
      </c>
      <c r="E50">
        <v>9</v>
      </c>
      <c r="F50">
        <v>7</v>
      </c>
      <c r="G50">
        <v>6</v>
      </c>
      <c r="H50">
        <v>8</v>
      </c>
      <c r="I50">
        <v>8</v>
      </c>
      <c r="J50">
        <v>8</v>
      </c>
      <c r="K50">
        <v>3</v>
      </c>
    </row>
    <row r="51" spans="1:12">
      <c r="A51">
        <v>18</v>
      </c>
      <c r="B51">
        <v>20</v>
      </c>
      <c r="C51">
        <v>20</v>
      </c>
      <c r="D51">
        <v>20</v>
      </c>
      <c r="E51">
        <v>15</v>
      </c>
      <c r="F51">
        <v>19</v>
      </c>
      <c r="G51">
        <v>17</v>
      </c>
      <c r="H51">
        <v>17</v>
      </c>
      <c r="I51">
        <v>15</v>
      </c>
      <c r="J51">
        <v>19</v>
      </c>
      <c r="K51">
        <v>20</v>
      </c>
    </row>
    <row r="52" spans="1:12">
      <c r="A52">
        <v>14</v>
      </c>
      <c r="B52">
        <v>14</v>
      </c>
      <c r="C52">
        <v>14</v>
      </c>
      <c r="D52">
        <v>13</v>
      </c>
      <c r="E52">
        <v>13</v>
      </c>
      <c r="F52">
        <v>15</v>
      </c>
      <c r="G52">
        <v>12</v>
      </c>
      <c r="H52">
        <v>13</v>
      </c>
      <c r="I52">
        <v>10</v>
      </c>
      <c r="J52">
        <v>15</v>
      </c>
      <c r="K52">
        <v>14</v>
      </c>
    </row>
    <row r="53" spans="1:12">
      <c r="A53">
        <f>SUM(A49:A52)</f>
        <v>43</v>
      </c>
      <c r="B53">
        <f t="shared" ref="B53:K53" si="4">SUM(B49:B52)</f>
        <v>46</v>
      </c>
      <c r="C53">
        <f t="shared" si="4"/>
        <v>48</v>
      </c>
      <c r="D53">
        <f t="shared" si="4"/>
        <v>45</v>
      </c>
      <c r="E53">
        <f t="shared" si="4"/>
        <v>40</v>
      </c>
      <c r="F53">
        <f t="shared" si="4"/>
        <v>45</v>
      </c>
      <c r="G53">
        <f t="shared" si="4"/>
        <v>39</v>
      </c>
      <c r="H53">
        <f t="shared" si="4"/>
        <v>41</v>
      </c>
      <c r="I53">
        <f t="shared" si="4"/>
        <v>36</v>
      </c>
      <c r="J53">
        <f t="shared" si="4"/>
        <v>46</v>
      </c>
      <c r="K53">
        <f t="shared" si="4"/>
        <v>39</v>
      </c>
      <c r="L53">
        <f>AVERAGE(A53:K53)</f>
        <v>42.545454545454547</v>
      </c>
    </row>
    <row r="55" spans="1:12">
      <c r="A55" t="s">
        <v>58</v>
      </c>
    </row>
    <row r="56" spans="1:12">
      <c r="A56">
        <v>3</v>
      </c>
      <c r="B56">
        <v>1</v>
      </c>
      <c r="C56">
        <v>1</v>
      </c>
      <c r="D56">
        <v>2</v>
      </c>
      <c r="E56">
        <v>3</v>
      </c>
      <c r="F56">
        <v>2</v>
      </c>
      <c r="G56">
        <v>2</v>
      </c>
      <c r="H56">
        <v>2</v>
      </c>
    </row>
    <row r="57" spans="1:12">
      <c r="A57">
        <v>6</v>
      </c>
      <c r="B57">
        <v>5</v>
      </c>
      <c r="C57">
        <v>3</v>
      </c>
      <c r="D57">
        <v>5</v>
      </c>
      <c r="E57">
        <v>5</v>
      </c>
      <c r="F57">
        <v>6</v>
      </c>
      <c r="G57">
        <v>5</v>
      </c>
      <c r="H57">
        <v>10</v>
      </c>
    </row>
    <row r="58" spans="1:12">
      <c r="A58">
        <v>11</v>
      </c>
      <c r="B58">
        <v>10</v>
      </c>
      <c r="C58">
        <v>10</v>
      </c>
      <c r="D58">
        <v>10</v>
      </c>
      <c r="E58">
        <v>15</v>
      </c>
      <c r="F58">
        <v>17</v>
      </c>
      <c r="G58">
        <v>14</v>
      </c>
      <c r="H58">
        <v>13</v>
      </c>
    </row>
    <row r="59" spans="1:12">
      <c r="A59">
        <v>7</v>
      </c>
      <c r="B59">
        <v>5</v>
      </c>
      <c r="C59">
        <v>8</v>
      </c>
      <c r="D59">
        <v>10</v>
      </c>
      <c r="E59">
        <v>10</v>
      </c>
      <c r="F59">
        <v>13</v>
      </c>
      <c r="G59">
        <v>9.5</v>
      </c>
      <c r="H59">
        <v>10</v>
      </c>
    </row>
    <row r="60" spans="1:12">
      <c r="A60">
        <f>SUM(A56:A59)</f>
        <v>27</v>
      </c>
      <c r="B60">
        <f t="shared" ref="B60:H60" si="5">SUM(B56:B59)</f>
        <v>21</v>
      </c>
      <c r="C60">
        <f t="shared" si="5"/>
        <v>22</v>
      </c>
      <c r="D60">
        <f t="shared" si="5"/>
        <v>27</v>
      </c>
      <c r="E60">
        <f t="shared" si="5"/>
        <v>33</v>
      </c>
      <c r="F60">
        <f t="shared" si="5"/>
        <v>38</v>
      </c>
      <c r="G60">
        <f t="shared" si="5"/>
        <v>30.5</v>
      </c>
      <c r="H60">
        <f t="shared" si="5"/>
        <v>35</v>
      </c>
      <c r="I60">
        <f>AVERAGE(A60:H60)</f>
        <v>29.1875</v>
      </c>
    </row>
    <row r="62" spans="1:12">
      <c r="A62" t="s">
        <v>56</v>
      </c>
    </row>
    <row r="63" spans="1:12">
      <c r="A63">
        <v>4</v>
      </c>
      <c r="B63">
        <v>4</v>
      </c>
      <c r="C63">
        <v>5</v>
      </c>
      <c r="D63">
        <v>5</v>
      </c>
      <c r="E63">
        <v>5</v>
      </c>
      <c r="F63">
        <v>5</v>
      </c>
      <c r="G63">
        <v>5</v>
      </c>
      <c r="H63">
        <v>5</v>
      </c>
      <c r="I63">
        <v>5</v>
      </c>
      <c r="J63">
        <v>5</v>
      </c>
      <c r="K63">
        <v>5</v>
      </c>
    </row>
    <row r="64" spans="1:12">
      <c r="A64">
        <v>10</v>
      </c>
      <c r="B64">
        <v>10</v>
      </c>
      <c r="C64">
        <v>10</v>
      </c>
      <c r="D64">
        <v>9</v>
      </c>
      <c r="E64">
        <v>10</v>
      </c>
      <c r="F64">
        <v>10</v>
      </c>
      <c r="G64">
        <v>8</v>
      </c>
      <c r="H64">
        <v>9</v>
      </c>
      <c r="I64">
        <v>10</v>
      </c>
      <c r="J64">
        <v>10</v>
      </c>
      <c r="K64">
        <v>9</v>
      </c>
    </row>
    <row r="65" spans="1:12">
      <c r="A65">
        <v>20</v>
      </c>
      <c r="B65">
        <v>20</v>
      </c>
      <c r="C65">
        <v>20</v>
      </c>
      <c r="D65">
        <v>20</v>
      </c>
      <c r="E65">
        <v>20</v>
      </c>
      <c r="F65">
        <v>20</v>
      </c>
      <c r="G65">
        <v>18</v>
      </c>
      <c r="H65">
        <v>20</v>
      </c>
      <c r="I65">
        <v>20</v>
      </c>
      <c r="J65">
        <v>20</v>
      </c>
      <c r="K65">
        <v>20</v>
      </c>
    </row>
    <row r="66" spans="1:12">
      <c r="A66">
        <v>14</v>
      </c>
      <c r="B66">
        <v>15</v>
      </c>
      <c r="C66">
        <v>15</v>
      </c>
      <c r="D66">
        <v>15</v>
      </c>
      <c r="E66">
        <v>15</v>
      </c>
      <c r="F66">
        <v>15</v>
      </c>
      <c r="G66">
        <v>13</v>
      </c>
      <c r="H66">
        <v>14</v>
      </c>
      <c r="I66">
        <v>14</v>
      </c>
      <c r="J66">
        <v>12</v>
      </c>
      <c r="K66">
        <v>14</v>
      </c>
    </row>
    <row r="67" spans="1:12">
      <c r="A67">
        <f>SUM(A63:A66)</f>
        <v>48</v>
      </c>
      <c r="B67">
        <f t="shared" ref="B67:K67" si="6">SUM(B63:B66)</f>
        <v>49</v>
      </c>
      <c r="C67">
        <f t="shared" si="6"/>
        <v>50</v>
      </c>
      <c r="D67">
        <f t="shared" si="6"/>
        <v>49</v>
      </c>
      <c r="E67">
        <f t="shared" si="6"/>
        <v>50</v>
      </c>
      <c r="F67">
        <f t="shared" si="6"/>
        <v>50</v>
      </c>
      <c r="G67">
        <f t="shared" si="6"/>
        <v>44</v>
      </c>
      <c r="H67">
        <f t="shared" si="6"/>
        <v>48</v>
      </c>
      <c r="I67">
        <f t="shared" si="6"/>
        <v>49</v>
      </c>
      <c r="J67">
        <f t="shared" si="6"/>
        <v>47</v>
      </c>
      <c r="K67">
        <f t="shared" si="6"/>
        <v>48</v>
      </c>
      <c r="L67">
        <f>AVERAGE(A67:K67)</f>
        <v>48.363636363636367</v>
      </c>
    </row>
    <row r="69" spans="1:12">
      <c r="A69" t="s">
        <v>60</v>
      </c>
    </row>
    <row r="70" spans="1:12">
      <c r="A70">
        <v>5</v>
      </c>
      <c r="B70">
        <v>4</v>
      </c>
      <c r="C70">
        <v>4</v>
      </c>
      <c r="D70">
        <v>5</v>
      </c>
      <c r="E70">
        <v>5</v>
      </c>
      <c r="F70">
        <v>4</v>
      </c>
      <c r="G70">
        <v>3</v>
      </c>
      <c r="H70">
        <v>5</v>
      </c>
      <c r="I70">
        <v>4</v>
      </c>
      <c r="J70">
        <v>5</v>
      </c>
      <c r="K70">
        <v>4</v>
      </c>
    </row>
    <row r="71" spans="1:12">
      <c r="A71">
        <v>10</v>
      </c>
      <c r="B71">
        <v>10</v>
      </c>
      <c r="C71">
        <v>6</v>
      </c>
      <c r="D71">
        <v>10</v>
      </c>
      <c r="E71">
        <v>9</v>
      </c>
      <c r="F71">
        <v>10</v>
      </c>
      <c r="G71">
        <v>7</v>
      </c>
      <c r="H71">
        <v>10</v>
      </c>
      <c r="I71">
        <v>7</v>
      </c>
      <c r="J71">
        <v>6</v>
      </c>
      <c r="K71">
        <v>8</v>
      </c>
    </row>
    <row r="72" spans="1:12">
      <c r="A72">
        <v>18</v>
      </c>
      <c r="B72">
        <v>19</v>
      </c>
      <c r="C72">
        <v>15</v>
      </c>
      <c r="D72">
        <v>17</v>
      </c>
      <c r="E72">
        <v>18</v>
      </c>
      <c r="F72">
        <v>18</v>
      </c>
      <c r="G72">
        <v>15</v>
      </c>
      <c r="H72">
        <v>20</v>
      </c>
      <c r="I72">
        <v>20</v>
      </c>
      <c r="J72">
        <v>20</v>
      </c>
      <c r="K72">
        <v>19</v>
      </c>
    </row>
    <row r="73" spans="1:12">
      <c r="A73">
        <v>12</v>
      </c>
      <c r="B73">
        <v>14</v>
      </c>
      <c r="C73">
        <v>12</v>
      </c>
      <c r="D73">
        <v>15</v>
      </c>
      <c r="E73">
        <v>12</v>
      </c>
      <c r="F73">
        <v>14</v>
      </c>
      <c r="G73">
        <v>10</v>
      </c>
      <c r="H73">
        <v>14</v>
      </c>
      <c r="I73">
        <v>13</v>
      </c>
      <c r="J73">
        <v>8</v>
      </c>
      <c r="K73">
        <v>12</v>
      </c>
    </row>
    <row r="74" spans="1:12">
      <c r="A74">
        <f>SUM(A70:A73)</f>
        <v>45</v>
      </c>
      <c r="B74">
        <f t="shared" ref="B74:K74" si="7">SUM(B70:B73)</f>
        <v>47</v>
      </c>
      <c r="C74">
        <f t="shared" si="7"/>
        <v>37</v>
      </c>
      <c r="D74">
        <f t="shared" si="7"/>
        <v>47</v>
      </c>
      <c r="E74">
        <f t="shared" si="7"/>
        <v>44</v>
      </c>
      <c r="F74">
        <f t="shared" si="7"/>
        <v>46</v>
      </c>
      <c r="G74">
        <f t="shared" si="7"/>
        <v>35</v>
      </c>
      <c r="H74">
        <f t="shared" si="7"/>
        <v>49</v>
      </c>
      <c r="I74">
        <f t="shared" si="7"/>
        <v>44</v>
      </c>
      <c r="J74">
        <f t="shared" si="7"/>
        <v>39</v>
      </c>
      <c r="K74">
        <f t="shared" si="7"/>
        <v>43</v>
      </c>
      <c r="L74">
        <f>AVERAGE(A74:K74)</f>
        <v>43.272727272727273</v>
      </c>
    </row>
    <row r="77" spans="1:12">
      <c r="A77" t="s">
        <v>57</v>
      </c>
    </row>
    <row r="78" spans="1:12">
      <c r="A78">
        <v>5</v>
      </c>
      <c r="B78">
        <v>3</v>
      </c>
      <c r="C78">
        <v>5</v>
      </c>
      <c r="D78">
        <v>5</v>
      </c>
      <c r="E78">
        <v>5</v>
      </c>
      <c r="F78">
        <v>4</v>
      </c>
      <c r="G78">
        <v>5</v>
      </c>
      <c r="H78">
        <v>5</v>
      </c>
      <c r="I78">
        <v>5</v>
      </c>
      <c r="J78">
        <v>3</v>
      </c>
      <c r="K78">
        <v>5</v>
      </c>
    </row>
    <row r="79" spans="1:12">
      <c r="A79">
        <v>8</v>
      </c>
      <c r="B79">
        <v>7</v>
      </c>
      <c r="C79">
        <v>8</v>
      </c>
      <c r="D79">
        <v>7</v>
      </c>
      <c r="E79">
        <v>9</v>
      </c>
      <c r="F79">
        <v>9</v>
      </c>
      <c r="G79">
        <v>10</v>
      </c>
      <c r="H79">
        <v>10</v>
      </c>
      <c r="I79">
        <v>9</v>
      </c>
      <c r="J79">
        <v>9</v>
      </c>
      <c r="K79">
        <v>10</v>
      </c>
    </row>
    <row r="80" spans="1:12">
      <c r="A80">
        <v>18</v>
      </c>
      <c r="B80">
        <v>19</v>
      </c>
      <c r="C80">
        <v>20</v>
      </c>
      <c r="D80">
        <v>17</v>
      </c>
      <c r="E80">
        <v>20</v>
      </c>
      <c r="F80">
        <v>20</v>
      </c>
      <c r="G80">
        <v>20</v>
      </c>
      <c r="H80">
        <v>20</v>
      </c>
      <c r="I80">
        <v>20</v>
      </c>
      <c r="J80">
        <v>20</v>
      </c>
      <c r="K80">
        <v>20</v>
      </c>
    </row>
    <row r="81" spans="1:12">
      <c r="A81">
        <v>14</v>
      </c>
      <c r="B81">
        <v>10</v>
      </c>
      <c r="C81">
        <v>12</v>
      </c>
      <c r="D81">
        <v>13</v>
      </c>
      <c r="E81">
        <v>15</v>
      </c>
      <c r="F81">
        <v>14</v>
      </c>
      <c r="G81">
        <v>12</v>
      </c>
      <c r="H81">
        <v>15</v>
      </c>
      <c r="I81">
        <v>14</v>
      </c>
      <c r="J81">
        <v>12</v>
      </c>
      <c r="K81">
        <v>14</v>
      </c>
    </row>
    <row r="82" spans="1:12">
      <c r="A82">
        <f>SUM(A78:A81)</f>
        <v>45</v>
      </c>
      <c r="B82">
        <f t="shared" ref="B82:K82" si="8">SUM(B78:B81)</f>
        <v>39</v>
      </c>
      <c r="C82">
        <f t="shared" si="8"/>
        <v>45</v>
      </c>
      <c r="D82">
        <f t="shared" si="8"/>
        <v>42</v>
      </c>
      <c r="E82">
        <f t="shared" si="8"/>
        <v>49</v>
      </c>
      <c r="F82">
        <f t="shared" si="8"/>
        <v>47</v>
      </c>
      <c r="G82">
        <f t="shared" si="8"/>
        <v>47</v>
      </c>
      <c r="H82">
        <f t="shared" si="8"/>
        <v>50</v>
      </c>
      <c r="I82">
        <f t="shared" si="8"/>
        <v>48</v>
      </c>
      <c r="J82">
        <f t="shared" si="8"/>
        <v>44</v>
      </c>
      <c r="K82">
        <f t="shared" si="8"/>
        <v>49</v>
      </c>
      <c r="L82">
        <f>AVERAGE(A82:K82)</f>
        <v>45.909090909090907</v>
      </c>
    </row>
    <row r="84" spans="1:12">
      <c r="A84" t="s">
        <v>59</v>
      </c>
    </row>
    <row r="85" spans="1:12">
      <c r="A85">
        <v>4</v>
      </c>
      <c r="B85">
        <v>5</v>
      </c>
      <c r="C85">
        <v>5</v>
      </c>
      <c r="D85">
        <v>4</v>
      </c>
      <c r="E85">
        <v>5</v>
      </c>
      <c r="F85">
        <v>4</v>
      </c>
      <c r="G85">
        <v>5</v>
      </c>
      <c r="H85">
        <v>3</v>
      </c>
      <c r="I85">
        <v>4</v>
      </c>
      <c r="J85">
        <v>5</v>
      </c>
      <c r="K85">
        <v>5</v>
      </c>
    </row>
    <row r="86" spans="1:12">
      <c r="A86">
        <v>7</v>
      </c>
      <c r="B86">
        <v>9</v>
      </c>
      <c r="C86">
        <v>8</v>
      </c>
      <c r="D86">
        <v>8</v>
      </c>
      <c r="E86">
        <v>8</v>
      </c>
      <c r="F86">
        <v>10</v>
      </c>
      <c r="G86">
        <v>8</v>
      </c>
      <c r="H86">
        <v>8</v>
      </c>
      <c r="I86">
        <v>9</v>
      </c>
      <c r="J86">
        <v>8</v>
      </c>
      <c r="K86">
        <v>8</v>
      </c>
    </row>
    <row r="87" spans="1:12">
      <c r="A87">
        <v>20</v>
      </c>
      <c r="B87">
        <v>20</v>
      </c>
      <c r="C87">
        <v>18</v>
      </c>
      <c r="D87">
        <v>18</v>
      </c>
      <c r="E87">
        <v>20</v>
      </c>
      <c r="F87">
        <v>18</v>
      </c>
      <c r="G87">
        <v>17</v>
      </c>
      <c r="H87">
        <v>18</v>
      </c>
      <c r="I87">
        <v>19</v>
      </c>
      <c r="J87">
        <v>20</v>
      </c>
      <c r="K87">
        <v>20</v>
      </c>
    </row>
    <row r="88" spans="1:12">
      <c r="A88">
        <v>13</v>
      </c>
      <c r="B88">
        <v>15</v>
      </c>
      <c r="C88">
        <v>14</v>
      </c>
      <c r="D88">
        <v>12</v>
      </c>
      <c r="E88">
        <v>15</v>
      </c>
      <c r="F88">
        <v>14</v>
      </c>
      <c r="G88">
        <v>14</v>
      </c>
      <c r="H88">
        <v>14</v>
      </c>
      <c r="I88">
        <v>15</v>
      </c>
      <c r="J88">
        <v>15</v>
      </c>
      <c r="K88">
        <v>15</v>
      </c>
    </row>
    <row r="89" spans="1:12">
      <c r="A89">
        <f>SUM(A85:A88)</f>
        <v>44</v>
      </c>
      <c r="B89">
        <f t="shared" ref="B89:K89" si="9">SUM(B85:B88)</f>
        <v>49</v>
      </c>
      <c r="C89">
        <f t="shared" si="9"/>
        <v>45</v>
      </c>
      <c r="D89">
        <f t="shared" si="9"/>
        <v>42</v>
      </c>
      <c r="E89">
        <f t="shared" si="9"/>
        <v>48</v>
      </c>
      <c r="F89">
        <f t="shared" si="9"/>
        <v>46</v>
      </c>
      <c r="G89">
        <f t="shared" si="9"/>
        <v>44</v>
      </c>
      <c r="H89">
        <f t="shared" si="9"/>
        <v>43</v>
      </c>
      <c r="I89">
        <f t="shared" si="9"/>
        <v>47</v>
      </c>
      <c r="J89">
        <f t="shared" si="9"/>
        <v>48</v>
      </c>
      <c r="K89">
        <f t="shared" si="9"/>
        <v>48</v>
      </c>
      <c r="L89">
        <f>AVERAGE(A89:K89)</f>
        <v>45.81818181818182</v>
      </c>
    </row>
    <row r="91" spans="1:12">
      <c r="A91" t="s">
        <v>61</v>
      </c>
    </row>
    <row r="92" spans="1:12">
      <c r="A92">
        <v>4</v>
      </c>
      <c r="B92">
        <v>4</v>
      </c>
      <c r="C92">
        <v>3</v>
      </c>
      <c r="D92">
        <v>5</v>
      </c>
      <c r="E92">
        <v>4</v>
      </c>
      <c r="F92">
        <v>5</v>
      </c>
      <c r="G92">
        <v>5</v>
      </c>
      <c r="H92">
        <v>5</v>
      </c>
      <c r="I92">
        <v>5</v>
      </c>
      <c r="J92">
        <v>4</v>
      </c>
    </row>
    <row r="93" spans="1:12">
      <c r="A93">
        <v>8</v>
      </c>
      <c r="B93">
        <v>9</v>
      </c>
      <c r="C93">
        <v>7</v>
      </c>
      <c r="D93">
        <v>7</v>
      </c>
      <c r="E93">
        <v>10</v>
      </c>
      <c r="F93">
        <v>9</v>
      </c>
      <c r="G93">
        <v>9</v>
      </c>
      <c r="H93">
        <v>9</v>
      </c>
      <c r="I93">
        <v>9</v>
      </c>
      <c r="J93">
        <v>8</v>
      </c>
    </row>
    <row r="94" spans="1:12">
      <c r="A94">
        <v>20</v>
      </c>
      <c r="B94">
        <v>18</v>
      </c>
      <c r="C94">
        <v>13</v>
      </c>
      <c r="D94">
        <v>20</v>
      </c>
      <c r="E94">
        <v>19</v>
      </c>
      <c r="F94">
        <v>18</v>
      </c>
      <c r="G94">
        <v>18</v>
      </c>
      <c r="H94">
        <v>20</v>
      </c>
      <c r="I94">
        <v>20</v>
      </c>
      <c r="J94">
        <v>20</v>
      </c>
    </row>
    <row r="95" spans="1:12">
      <c r="A95">
        <v>13</v>
      </c>
      <c r="B95">
        <v>13</v>
      </c>
      <c r="C95">
        <v>12</v>
      </c>
      <c r="D95">
        <v>13</v>
      </c>
      <c r="E95">
        <v>15</v>
      </c>
      <c r="F95">
        <v>13</v>
      </c>
      <c r="G95">
        <v>14</v>
      </c>
      <c r="H95">
        <v>13</v>
      </c>
      <c r="I95">
        <v>15</v>
      </c>
      <c r="J95">
        <v>13</v>
      </c>
    </row>
    <row r="96" spans="1:12">
      <c r="A96">
        <f>SUM(A92:A95)</f>
        <v>45</v>
      </c>
      <c r="B96">
        <f t="shared" ref="B96:J96" si="10">SUM(B92:B95)</f>
        <v>44</v>
      </c>
      <c r="C96">
        <f t="shared" si="10"/>
        <v>35</v>
      </c>
      <c r="D96">
        <f t="shared" si="10"/>
        <v>45</v>
      </c>
      <c r="E96">
        <f t="shared" si="10"/>
        <v>48</v>
      </c>
      <c r="F96">
        <f t="shared" si="10"/>
        <v>45</v>
      </c>
      <c r="G96">
        <f t="shared" si="10"/>
        <v>46</v>
      </c>
      <c r="H96">
        <f t="shared" si="10"/>
        <v>47</v>
      </c>
      <c r="I96">
        <f t="shared" si="10"/>
        <v>49</v>
      </c>
      <c r="J96">
        <f t="shared" si="10"/>
        <v>45</v>
      </c>
      <c r="K96">
        <f>AVERAGE(A96:J96)</f>
        <v>44.9</v>
      </c>
    </row>
    <row r="98" spans="1:12">
      <c r="A98" t="s">
        <v>53</v>
      </c>
    </row>
    <row r="99" spans="1:12">
      <c r="A99">
        <v>5</v>
      </c>
      <c r="B99">
        <v>5</v>
      </c>
      <c r="C99">
        <v>5</v>
      </c>
      <c r="D99">
        <v>5</v>
      </c>
      <c r="E99">
        <v>5</v>
      </c>
      <c r="F99">
        <v>5</v>
      </c>
      <c r="G99">
        <v>5</v>
      </c>
      <c r="H99">
        <v>5</v>
      </c>
      <c r="I99">
        <v>5</v>
      </c>
      <c r="J99">
        <v>5</v>
      </c>
      <c r="K99">
        <v>5</v>
      </c>
    </row>
    <row r="100" spans="1:12">
      <c r="A100">
        <v>9</v>
      </c>
      <c r="B100">
        <v>10</v>
      </c>
      <c r="C100">
        <v>10</v>
      </c>
      <c r="D100">
        <v>10</v>
      </c>
      <c r="E100">
        <v>9</v>
      </c>
      <c r="F100">
        <v>9</v>
      </c>
      <c r="G100">
        <v>10</v>
      </c>
      <c r="H100">
        <v>10</v>
      </c>
      <c r="I100">
        <v>10</v>
      </c>
      <c r="J100">
        <v>10</v>
      </c>
      <c r="K100">
        <v>10</v>
      </c>
    </row>
    <row r="101" spans="1:12">
      <c r="A101">
        <v>20</v>
      </c>
      <c r="B101">
        <v>18</v>
      </c>
      <c r="C101">
        <v>19</v>
      </c>
      <c r="D101">
        <v>19</v>
      </c>
      <c r="E101">
        <v>20</v>
      </c>
      <c r="F101">
        <v>20</v>
      </c>
      <c r="G101">
        <v>17</v>
      </c>
      <c r="H101">
        <v>19</v>
      </c>
      <c r="I101">
        <v>20</v>
      </c>
      <c r="J101">
        <v>20</v>
      </c>
      <c r="K101">
        <v>20</v>
      </c>
    </row>
    <row r="102" spans="1:12">
      <c r="A102">
        <v>14</v>
      </c>
      <c r="B102">
        <v>14</v>
      </c>
      <c r="C102">
        <v>15</v>
      </c>
      <c r="D102">
        <v>15</v>
      </c>
      <c r="E102">
        <v>13</v>
      </c>
      <c r="F102">
        <v>14</v>
      </c>
      <c r="G102">
        <v>14</v>
      </c>
      <c r="H102">
        <v>14</v>
      </c>
      <c r="I102">
        <v>14</v>
      </c>
      <c r="J102">
        <v>15</v>
      </c>
      <c r="K102">
        <v>15</v>
      </c>
    </row>
    <row r="103" spans="1:12">
      <c r="A103">
        <f>SUM(A99:A102)</f>
        <v>48</v>
      </c>
      <c r="B103">
        <f t="shared" ref="B103:K103" si="11">SUM(B99:B102)</f>
        <v>47</v>
      </c>
      <c r="C103">
        <f t="shared" si="11"/>
        <v>49</v>
      </c>
      <c r="D103">
        <f t="shared" si="11"/>
        <v>49</v>
      </c>
      <c r="E103">
        <f t="shared" si="11"/>
        <v>47</v>
      </c>
      <c r="F103">
        <f t="shared" si="11"/>
        <v>48</v>
      </c>
      <c r="G103">
        <f t="shared" si="11"/>
        <v>46</v>
      </c>
      <c r="H103">
        <f t="shared" si="11"/>
        <v>48</v>
      </c>
      <c r="I103">
        <f t="shared" si="11"/>
        <v>49</v>
      </c>
      <c r="J103">
        <f t="shared" si="11"/>
        <v>50</v>
      </c>
      <c r="K103">
        <f t="shared" si="11"/>
        <v>50</v>
      </c>
      <c r="L103">
        <f>AVERAGE(A103:K103)</f>
        <v>48.272727272727273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150" zoomScaleNormal="150" zoomScalePageLayoutView="150" workbookViewId="0">
      <selection activeCell="C7" sqref="C6:C15"/>
    </sheetView>
  </sheetViews>
  <sheetFormatPr baseColWidth="10" defaultRowHeight="15" x14ac:dyDescent="0"/>
  <sheetData>
    <row r="1" spans="1:3">
      <c r="A1" t="s">
        <v>10</v>
      </c>
    </row>
    <row r="4" spans="1:3">
      <c r="A4" s="14" t="s">
        <v>35</v>
      </c>
      <c r="B4" s="14"/>
      <c r="C4">
        <v>50</v>
      </c>
    </row>
    <row r="5" spans="1:3">
      <c r="A5" s="14" t="s">
        <v>36</v>
      </c>
      <c r="B5" s="14"/>
      <c r="C5">
        <v>50</v>
      </c>
    </row>
    <row r="6" spans="1:3">
      <c r="A6" s="14" t="s">
        <v>37</v>
      </c>
      <c r="B6" s="14"/>
      <c r="C6">
        <v>50</v>
      </c>
    </row>
    <row r="7" spans="1:3">
      <c r="A7" s="14" t="s">
        <v>38</v>
      </c>
      <c r="B7" s="14"/>
      <c r="C7">
        <v>50</v>
      </c>
    </row>
    <row r="8" spans="1:3">
      <c r="A8" s="14" t="s">
        <v>39</v>
      </c>
      <c r="B8" s="14"/>
      <c r="C8">
        <v>50</v>
      </c>
    </row>
    <row r="9" spans="1:3">
      <c r="A9" s="14" t="s">
        <v>40</v>
      </c>
      <c r="B9" s="14"/>
      <c r="C9">
        <v>50</v>
      </c>
    </row>
    <row r="10" spans="1:3">
      <c r="A10" s="14" t="s">
        <v>41</v>
      </c>
      <c r="B10" s="14"/>
      <c r="C10">
        <v>50</v>
      </c>
    </row>
    <row r="11" spans="1:3">
      <c r="A11" s="14" t="s">
        <v>42</v>
      </c>
      <c r="B11" s="14"/>
      <c r="C11">
        <v>50</v>
      </c>
    </row>
    <row r="12" spans="1:3">
      <c r="A12" s="14" t="s">
        <v>43</v>
      </c>
      <c r="B12" s="14"/>
      <c r="C12">
        <v>50</v>
      </c>
    </row>
    <row r="13" spans="1:3">
      <c r="A13" s="14" t="s">
        <v>44</v>
      </c>
      <c r="B13" s="14"/>
      <c r="C13">
        <v>50</v>
      </c>
    </row>
    <row r="14" spans="1:3">
      <c r="A14" s="14" t="s">
        <v>45</v>
      </c>
      <c r="B14" s="14"/>
      <c r="C14">
        <v>50</v>
      </c>
    </row>
    <row r="15" spans="1:3">
      <c r="A15" s="14" t="s">
        <v>46</v>
      </c>
      <c r="B15" s="14"/>
      <c r="C15">
        <v>50</v>
      </c>
    </row>
    <row r="16" spans="1:3">
      <c r="A16" s="6"/>
      <c r="B16" s="6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zoomScale="150" zoomScaleNormal="150" zoomScalePageLayoutView="150" workbookViewId="0">
      <selection activeCell="H9" sqref="H9"/>
    </sheetView>
  </sheetViews>
  <sheetFormatPr baseColWidth="10" defaultRowHeight="15" x14ac:dyDescent="0"/>
  <cols>
    <col min="16" max="16" width="13" bestFit="1" customWidth="1"/>
  </cols>
  <sheetData>
    <row r="2" spans="1:11">
      <c r="A2" t="s">
        <v>14</v>
      </c>
    </row>
    <row r="3" spans="1:11">
      <c r="C3" t="s">
        <v>17</v>
      </c>
      <c r="D3" t="s">
        <v>2</v>
      </c>
      <c r="F3" t="s">
        <v>33</v>
      </c>
      <c r="H3" t="s">
        <v>16</v>
      </c>
    </row>
    <row r="4" spans="1:11">
      <c r="A4" s="14" t="s">
        <v>35</v>
      </c>
      <c r="B4" s="14"/>
      <c r="C4" s="4">
        <f>SUM(Homework!S4+Tests!K4+'Oral Presentations'!I4+'Written Review'!C4)</f>
        <v>539.125</v>
      </c>
      <c r="D4">
        <v>660</v>
      </c>
      <c r="E4" s="2">
        <f>C4/D4</f>
        <v>0.81685606060606064</v>
      </c>
      <c r="H4" t="str">
        <f>VLOOKUP(E4,$J$4:$K$13,2,TRUE)</f>
        <v>B-</v>
      </c>
      <c r="J4">
        <v>0</v>
      </c>
      <c r="K4" t="s">
        <v>23</v>
      </c>
    </row>
    <row r="5" spans="1:11">
      <c r="A5" s="14" t="s">
        <v>36</v>
      </c>
      <c r="B5" s="14"/>
      <c r="C5" s="4">
        <f>SUM(Homework!S5+Tests!K5+'Oral Presentations'!I5+'Written Review'!C5)</f>
        <v>586.9</v>
      </c>
      <c r="D5">
        <v>660</v>
      </c>
      <c r="E5" s="2">
        <f t="shared" ref="E5:E15" si="0">C5/D5</f>
        <v>0.88924242424242417</v>
      </c>
      <c r="H5" t="s">
        <v>30</v>
      </c>
      <c r="J5">
        <v>0.6</v>
      </c>
      <c r="K5" t="s">
        <v>22</v>
      </c>
    </row>
    <row r="6" spans="1:11">
      <c r="A6" s="14" t="s">
        <v>37</v>
      </c>
      <c r="B6" s="14"/>
      <c r="C6" s="4">
        <f>SUM(Homework!S6+Tests!K6+'Oral Presentations'!I6+'Written Review'!C6)</f>
        <v>461</v>
      </c>
      <c r="D6">
        <v>660</v>
      </c>
      <c r="E6" s="2">
        <f t="shared" si="0"/>
        <v>0.69848484848484849</v>
      </c>
      <c r="H6" t="str">
        <f t="shared" ref="H5:H14" si="1">VLOOKUP(E6,$J$4:$K$13,2,TRUE)</f>
        <v>C</v>
      </c>
      <c r="J6">
        <v>0.67</v>
      </c>
      <c r="K6" t="s">
        <v>29</v>
      </c>
    </row>
    <row r="7" spans="1:11">
      <c r="A7" s="14" t="s">
        <v>38</v>
      </c>
      <c r="B7" s="14"/>
      <c r="C7" s="4">
        <f>SUM(Homework!S7+Tests!K7+'Oral Presentations'!I7+'Written Review'!C7)</f>
        <v>641.80000000000007</v>
      </c>
      <c r="D7">
        <v>660</v>
      </c>
      <c r="E7" s="2">
        <f t="shared" si="0"/>
        <v>0.97242424242424252</v>
      </c>
      <c r="H7" t="str">
        <f t="shared" si="1"/>
        <v>A</v>
      </c>
      <c r="J7">
        <v>0.69</v>
      </c>
      <c r="K7" t="s">
        <v>21</v>
      </c>
    </row>
    <row r="8" spans="1:11">
      <c r="A8" s="14" t="s">
        <v>39</v>
      </c>
      <c r="B8" s="14"/>
      <c r="C8" s="4">
        <f>SUM(Homework!S8+Tests!K8+'Oral Presentations'!I8+'Written Review'!C8)</f>
        <v>520.75</v>
      </c>
      <c r="D8">
        <v>660</v>
      </c>
      <c r="E8" s="2">
        <f t="shared" si="0"/>
        <v>0.78901515151515156</v>
      </c>
      <c r="H8" t="s">
        <v>31</v>
      </c>
      <c r="J8">
        <v>0.77</v>
      </c>
      <c r="K8" t="s">
        <v>28</v>
      </c>
    </row>
    <row r="9" spans="1:11">
      <c r="A9" s="14" t="s">
        <v>40</v>
      </c>
      <c r="B9" s="14"/>
      <c r="C9" s="4">
        <f>SUM(Homework!S9+Tests!K9+'Oral Presentations'!I9+'Written Review'!C9)</f>
        <v>403.9</v>
      </c>
      <c r="D9">
        <v>660</v>
      </c>
      <c r="E9" s="2">
        <f t="shared" si="0"/>
        <v>0.61196969696969694</v>
      </c>
      <c r="H9" t="str">
        <f t="shared" si="1"/>
        <v>D</v>
      </c>
      <c r="J9">
        <v>0.79500000000000004</v>
      </c>
      <c r="K9" t="s">
        <v>31</v>
      </c>
    </row>
    <row r="10" spans="1:11">
      <c r="A10" s="14" t="s">
        <v>41</v>
      </c>
      <c r="B10" s="14"/>
      <c r="C10" s="4">
        <f>SUM(Homework!S10+Tests!K10+'Oral Presentations'!I10+'Written Review'!C10)</f>
        <v>602.20000000000005</v>
      </c>
      <c r="D10">
        <v>660</v>
      </c>
      <c r="E10" s="2">
        <f t="shared" si="0"/>
        <v>0.91242424242424247</v>
      </c>
      <c r="F10" s="5"/>
      <c r="H10" t="str">
        <f t="shared" si="1"/>
        <v>A-</v>
      </c>
      <c r="J10">
        <v>0.82</v>
      </c>
      <c r="K10" t="s">
        <v>20</v>
      </c>
    </row>
    <row r="11" spans="1:11">
      <c r="A11" s="14" t="s">
        <v>42</v>
      </c>
      <c r="B11" s="14"/>
      <c r="C11" s="4">
        <f>SUM(Homework!S11+Tests!K11+'Oral Presentations'!I11+'Written Review'!C11)</f>
        <v>560.54999999999995</v>
      </c>
      <c r="D11">
        <v>660</v>
      </c>
      <c r="E11" s="2">
        <f t="shared" si="0"/>
        <v>0.84931818181818175</v>
      </c>
      <c r="F11" s="5"/>
      <c r="H11" t="s">
        <v>27</v>
      </c>
      <c r="J11">
        <v>0.86</v>
      </c>
      <c r="K11" t="s">
        <v>27</v>
      </c>
    </row>
    <row r="12" spans="1:11">
      <c r="A12" s="14" t="s">
        <v>43</v>
      </c>
      <c r="B12" s="14"/>
      <c r="C12" s="4">
        <f>SUM(Homework!S12+Tests!K12+'Oral Presentations'!I12+'Written Review'!C12)</f>
        <v>522.25</v>
      </c>
      <c r="D12">
        <v>660</v>
      </c>
      <c r="E12" s="2">
        <f t="shared" si="0"/>
        <v>0.79128787878787876</v>
      </c>
      <c r="F12" s="5"/>
      <c r="H12" t="str">
        <f t="shared" si="1"/>
        <v>C+</v>
      </c>
      <c r="J12">
        <v>0.89500000000000002</v>
      </c>
      <c r="K12" t="s">
        <v>30</v>
      </c>
    </row>
    <row r="13" spans="1:11">
      <c r="A13" s="14" t="s">
        <v>44</v>
      </c>
      <c r="B13" s="14"/>
      <c r="C13" s="4">
        <f>SUM(Homework!S13+Tests!K13+'Oral Presentations'!I13+'Written Review'!C13)</f>
        <v>484.84999999999997</v>
      </c>
      <c r="D13">
        <v>660</v>
      </c>
      <c r="E13" s="2">
        <f t="shared" si="0"/>
        <v>0.73462121212121212</v>
      </c>
      <c r="F13" s="5"/>
      <c r="H13" t="str">
        <f t="shared" si="1"/>
        <v>C</v>
      </c>
      <c r="J13">
        <v>0.94</v>
      </c>
      <c r="K13" t="s">
        <v>19</v>
      </c>
    </row>
    <row r="14" spans="1:11">
      <c r="A14" s="14" t="s">
        <v>45</v>
      </c>
      <c r="B14" s="14"/>
      <c r="C14" s="4">
        <f>SUM(Homework!S14+Tests!K14+'Oral Presentations'!I14+'Written Review'!C14)</f>
        <v>536.09999999999991</v>
      </c>
      <c r="D14">
        <v>660</v>
      </c>
      <c r="E14" s="2">
        <f t="shared" si="0"/>
        <v>0.81227272727272715</v>
      </c>
      <c r="F14" s="5"/>
      <c r="H14" t="str">
        <f t="shared" si="1"/>
        <v>B-</v>
      </c>
    </row>
    <row r="15" spans="1:11">
      <c r="A15" s="14" t="s">
        <v>46</v>
      </c>
      <c r="B15" s="14"/>
      <c r="C15" s="4">
        <f>SUM(Homework!S15+Tests!K15+'Oral Presentations'!I15+'Written Review'!C15)</f>
        <v>570.65</v>
      </c>
      <c r="D15">
        <v>660</v>
      </c>
      <c r="E15" s="2">
        <f t="shared" si="0"/>
        <v>0.86462121212121212</v>
      </c>
      <c r="F15" s="5"/>
      <c r="H15" t="s">
        <v>27</v>
      </c>
    </row>
    <row r="16" spans="1:11">
      <c r="C16" s="4"/>
      <c r="E16" s="2"/>
      <c r="F16" s="5"/>
    </row>
    <row r="17" spans="5:6">
      <c r="E17" s="5"/>
      <c r="F17" s="5"/>
    </row>
    <row r="18" spans="5:6">
      <c r="E18" s="5"/>
      <c r="F18" s="5"/>
    </row>
    <row r="34" spans="1:17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7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7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7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7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7">
      <c r="A39" s="8"/>
      <c r="B39" s="8"/>
      <c r="C39" s="8"/>
      <c r="D39" s="8"/>
      <c r="E39" s="8"/>
      <c r="F39" s="8"/>
      <c r="G39" s="8"/>
      <c r="H39" s="8"/>
      <c r="I39" s="8"/>
      <c r="J39" s="8"/>
      <c r="M39" s="5"/>
      <c r="N39" s="5"/>
      <c r="O39" s="5"/>
    </row>
    <row r="40" spans="1:17">
      <c r="A40" s="8"/>
      <c r="B40" s="8"/>
      <c r="C40" s="8"/>
      <c r="D40" s="8"/>
      <c r="E40" s="8"/>
      <c r="F40" s="8"/>
      <c r="G40" s="8"/>
      <c r="H40" s="8"/>
      <c r="I40" s="8"/>
      <c r="J40" s="8"/>
      <c r="L40" s="5"/>
      <c r="M40" s="5"/>
    </row>
    <row r="41" spans="1:17">
      <c r="A41" s="8"/>
      <c r="B41" s="8"/>
      <c r="C41" s="8"/>
      <c r="D41" s="8"/>
      <c r="E41" s="8"/>
      <c r="F41" s="8"/>
      <c r="G41" s="8"/>
      <c r="H41" s="8"/>
      <c r="I41" s="8"/>
      <c r="J41" s="8"/>
      <c r="K41" s="5"/>
      <c r="L41" s="7"/>
      <c r="M41" s="8"/>
      <c r="N41" s="8"/>
      <c r="O41" s="8"/>
      <c r="P41" s="7"/>
      <c r="Q41" s="8"/>
    </row>
    <row r="42" spans="1:17">
      <c r="A42" s="8"/>
      <c r="B42" s="8"/>
      <c r="C42" s="8"/>
      <c r="D42" s="8"/>
      <c r="E42" s="8"/>
      <c r="F42" s="8"/>
      <c r="G42" s="8"/>
      <c r="H42" s="8"/>
      <c r="I42" s="8"/>
      <c r="J42" s="10"/>
      <c r="K42" s="7"/>
      <c r="L42" s="7"/>
      <c r="M42" s="8"/>
      <c r="N42" s="8"/>
      <c r="O42" s="8"/>
      <c r="P42" s="7"/>
      <c r="Q42" s="8"/>
    </row>
    <row r="43" spans="1:17">
      <c r="A43" s="8"/>
      <c r="B43" s="8"/>
      <c r="C43" s="8"/>
      <c r="D43" s="8"/>
      <c r="E43" s="8"/>
      <c r="F43" s="8"/>
      <c r="G43" s="8"/>
      <c r="H43" s="8"/>
      <c r="I43" s="8"/>
      <c r="J43" s="8"/>
      <c r="L43" s="7"/>
      <c r="M43" s="8"/>
      <c r="N43" s="8"/>
      <c r="O43" s="8"/>
      <c r="P43" s="7"/>
      <c r="Q43" s="8"/>
    </row>
    <row r="44" spans="1:17">
      <c r="A44" s="10"/>
      <c r="B44" s="8"/>
      <c r="C44" s="8"/>
      <c r="D44" s="8"/>
      <c r="E44" s="8"/>
      <c r="F44" s="8"/>
      <c r="G44" s="8"/>
      <c r="H44" s="8"/>
      <c r="I44" s="8"/>
      <c r="J44" s="8"/>
      <c r="L44" s="8"/>
      <c r="M44" s="8"/>
      <c r="N44" s="8"/>
      <c r="O44" s="7"/>
      <c r="P44" s="8"/>
    </row>
    <row r="45" spans="1:17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7"/>
      <c r="P45" s="8"/>
    </row>
    <row r="46" spans="1:17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7"/>
      <c r="P46" s="8"/>
    </row>
    <row r="47" spans="1:1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5"/>
      <c r="M47" s="5"/>
      <c r="N47" s="5"/>
    </row>
    <row r="48" spans="1:17">
      <c r="A48" s="8"/>
      <c r="B48" s="8"/>
      <c r="C48" s="8"/>
      <c r="D48" s="8"/>
      <c r="E48" s="8"/>
      <c r="F48" s="8"/>
      <c r="G48" s="8"/>
      <c r="H48" s="8"/>
      <c r="I48" s="8"/>
      <c r="J48" s="8"/>
      <c r="L48" s="5"/>
      <c r="M48" s="5"/>
      <c r="N48" s="5"/>
    </row>
    <row r="49" spans="1:14">
      <c r="A49" s="8"/>
      <c r="B49" s="8"/>
      <c r="C49" s="8"/>
      <c r="D49" s="8"/>
      <c r="E49" s="8"/>
      <c r="F49" s="8"/>
      <c r="G49" s="8"/>
      <c r="H49" s="8"/>
      <c r="I49" s="8"/>
      <c r="J49" s="8"/>
      <c r="L49" s="5"/>
      <c r="M49" s="5"/>
      <c r="N49" s="5"/>
    </row>
    <row r="50" spans="1:14">
      <c r="A50" s="8"/>
      <c r="B50" s="8"/>
      <c r="C50" s="8"/>
      <c r="D50" s="8"/>
      <c r="E50" s="8"/>
      <c r="F50" s="8"/>
      <c r="G50" s="8"/>
      <c r="H50" s="8"/>
      <c r="I50" s="8"/>
      <c r="J50" s="8"/>
    </row>
    <row r="51" spans="1:14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4">
      <c r="A52" s="8"/>
      <c r="B52" s="8"/>
      <c r="C52" s="8"/>
      <c r="D52" s="8"/>
      <c r="E52" s="8"/>
      <c r="F52" s="8"/>
      <c r="G52" s="8"/>
      <c r="H52" s="8"/>
      <c r="I52" s="8"/>
      <c r="J52" s="8"/>
    </row>
    <row r="53" spans="1:14">
      <c r="A53" s="8"/>
      <c r="B53" s="8"/>
      <c r="C53" s="8"/>
      <c r="D53" s="8"/>
      <c r="E53" s="8"/>
      <c r="F53" s="8"/>
      <c r="G53" s="8"/>
      <c r="H53" s="8"/>
      <c r="I53" s="8"/>
      <c r="J53" s="8"/>
    </row>
    <row r="54" spans="1:14">
      <c r="A54" s="8"/>
      <c r="B54" s="8"/>
      <c r="C54" s="8"/>
      <c r="D54" s="8"/>
      <c r="E54" s="8"/>
      <c r="F54" s="8"/>
      <c r="G54" s="8"/>
      <c r="H54" s="8"/>
      <c r="I54" s="8"/>
      <c r="J54" s="8"/>
    </row>
    <row r="55" spans="1:14">
      <c r="A55" s="8"/>
      <c r="B55" s="8"/>
      <c r="C55" s="11"/>
      <c r="D55" s="8"/>
      <c r="E55" s="8"/>
      <c r="F55" s="8"/>
      <c r="G55" s="8"/>
      <c r="H55" s="8"/>
      <c r="I55" s="8"/>
      <c r="J55" s="8"/>
    </row>
    <row r="56" spans="1:14">
      <c r="A56" s="8"/>
      <c r="B56" s="8"/>
      <c r="C56" s="8"/>
      <c r="D56" s="8"/>
      <c r="E56" s="8"/>
      <c r="F56" s="8"/>
      <c r="G56" s="8"/>
      <c r="H56" s="8"/>
      <c r="I56" s="8"/>
      <c r="J56" s="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Homework</vt:lpstr>
      <vt:lpstr>Tests</vt:lpstr>
      <vt:lpstr>Oral Presentations</vt:lpstr>
      <vt:lpstr>Written Review</vt:lpstr>
      <vt:lpstr>Total Points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Hurlbert</dc:creator>
  <cp:lastModifiedBy>Jason Hurlbert</cp:lastModifiedBy>
  <dcterms:created xsi:type="dcterms:W3CDTF">2013-01-24T15:38:39Z</dcterms:created>
  <dcterms:modified xsi:type="dcterms:W3CDTF">2014-05-06T22:21:08Z</dcterms:modified>
</cp:coreProperties>
</file>